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 activeTab="1"/>
  </bookViews>
  <sheets>
    <sheet name="Приложение 1 " sheetId="1" r:id="rId1"/>
    <sheet name="Приложение 2" sheetId="2" r:id="rId2"/>
    <sheet name="Приложение 3" sheetId="3" r:id="rId3"/>
    <sheet name="Приложение 4" sheetId="4" r:id="rId4"/>
    <sheet name="Приложение 5" sheetId="5" r:id="rId5"/>
    <sheet name="Приложение 6" sheetId="6" r:id="rId6"/>
    <sheet name="Приложение 7" sheetId="7" r:id="rId7"/>
    <sheet name="Приложение 8" sheetId="8" r:id="rId8"/>
  </sheets>
  <definedNames>
    <definedName name="_xlnm._FilterDatabase" localSheetId="0" hidden="1">'Приложение 1 '!$A$11:$E$11</definedName>
    <definedName name="_xlnm._FilterDatabase" localSheetId="1" hidden="1">'Приложение 2'!$A$6:$U$128</definedName>
    <definedName name="_xlnm._FilterDatabase" localSheetId="2">'Приложение 3'!$A$6:$K$128</definedName>
    <definedName name="_xlnm._FilterDatabase" localSheetId="3">'Приложение 4'!$A$7:$L$153</definedName>
    <definedName name="_xlnm._FilterDatabase" localSheetId="4" hidden="1">'Приложение 5'!$A$6:$K$54</definedName>
    <definedName name="Excel_BuiltIn__FilterDatabase" localSheetId="1">'Приложение 2'!$A$6:$L$121</definedName>
    <definedName name="Excel_BuiltIn__FilterDatabase" localSheetId="2">'Приложение 3'!$A$6:$K$121</definedName>
    <definedName name="Excel_BuiltIn__FilterDatabase" localSheetId="3">'Приложение 4'!$A$7:$L$74</definedName>
    <definedName name="Excel_BuiltIn__FilterDatabase" localSheetId="4">'Приложение 5'!$A$6:$K$71</definedName>
    <definedName name="_xlnm.Print_Titles" localSheetId="5">'Приложение 6'!$11:$11</definedName>
    <definedName name="_xlnm.Print_Titles" localSheetId="6">'Приложение 7'!$11:$11</definedName>
    <definedName name="_xlnm.Print_Area" localSheetId="0">'Приложение 1 '!$A$1:$E$45</definedName>
    <definedName name="_xlnm.Print_Area" localSheetId="1">'Приложение 2'!$A$1:$L$128</definedName>
    <definedName name="_xlnm.Print_Area" localSheetId="3">'Приложение 4'!$A$1:$L$153</definedName>
    <definedName name="_xlnm.Print_Area" localSheetId="4">'Приложение 5'!$A$1:$K$150</definedName>
    <definedName name="_xlnm.Print_Area" localSheetId="5">'Приложение 6'!$A$1:$D$13</definedName>
    <definedName name="_xlnm.Print_Area" localSheetId="6">'Приложение 7'!$A$1:$E$22</definedName>
    <definedName name="_xlnm.Print_Area" localSheetId="7">'Приложение 8'!$A$1:$J$19</definedName>
  </definedNames>
  <calcPr calcId="114210" fullCalcOnLoad="1" iterateDelta="1E-4"/>
</workbook>
</file>

<file path=xl/calcChain.xml><?xml version="1.0" encoding="utf-8"?>
<calcChain xmlns="http://schemas.openxmlformats.org/spreadsheetml/2006/main">
  <c r="E21" i="7"/>
  <c r="D21"/>
  <c r="C21"/>
  <c r="E20"/>
  <c r="D20"/>
  <c r="C20"/>
  <c r="E18"/>
  <c r="D18"/>
  <c r="C18"/>
  <c r="C17"/>
  <c r="E17"/>
  <c r="D17"/>
  <c r="E14"/>
  <c r="D14"/>
  <c r="C14"/>
  <c r="E13"/>
  <c r="D13"/>
  <c r="C13"/>
  <c r="K150" i="5"/>
  <c r="K149"/>
  <c r="K148"/>
  <c r="K147"/>
  <c r="K146"/>
  <c r="J150"/>
  <c r="I150"/>
  <c r="I149"/>
  <c r="I148"/>
  <c r="I147"/>
  <c r="I146"/>
  <c r="J149"/>
  <c r="J148"/>
  <c r="J147"/>
  <c r="J146"/>
  <c r="K145"/>
  <c r="J145"/>
  <c r="J144"/>
  <c r="J143"/>
  <c r="J142"/>
  <c r="J141"/>
  <c r="J140"/>
  <c r="I145"/>
  <c r="K144"/>
  <c r="K143"/>
  <c r="K142"/>
  <c r="K141"/>
  <c r="K140"/>
  <c r="I144"/>
  <c r="I143"/>
  <c r="I142"/>
  <c r="I141"/>
  <c r="I140"/>
  <c r="K139"/>
  <c r="J139"/>
  <c r="J138"/>
  <c r="J137"/>
  <c r="J136"/>
  <c r="J135"/>
  <c r="I139"/>
  <c r="K138"/>
  <c r="K137"/>
  <c r="K136"/>
  <c r="K135"/>
  <c r="I138"/>
  <c r="I137"/>
  <c r="I136"/>
  <c r="I135"/>
  <c r="K134"/>
  <c r="K133"/>
  <c r="K132"/>
  <c r="K131"/>
  <c r="K130"/>
  <c r="K129"/>
  <c r="J134"/>
  <c r="I134"/>
  <c r="I133"/>
  <c r="I132"/>
  <c r="I131"/>
  <c r="I130"/>
  <c r="I129"/>
  <c r="J133"/>
  <c r="J132"/>
  <c r="J131"/>
  <c r="J130"/>
  <c r="J129"/>
  <c r="K128"/>
  <c r="K127"/>
  <c r="K126"/>
  <c r="K125"/>
  <c r="K124"/>
  <c r="K123"/>
  <c r="J128"/>
  <c r="I128"/>
  <c r="I127"/>
  <c r="I126"/>
  <c r="I125"/>
  <c r="I124"/>
  <c r="I123"/>
  <c r="J127"/>
  <c r="J126"/>
  <c r="J125"/>
  <c r="J124"/>
  <c r="J123"/>
  <c r="K122"/>
  <c r="K121"/>
  <c r="K120"/>
  <c r="K119"/>
  <c r="K118"/>
  <c r="K117"/>
  <c r="J122"/>
  <c r="I122"/>
  <c r="I121"/>
  <c r="I120"/>
  <c r="I119"/>
  <c r="I118"/>
  <c r="I117"/>
  <c r="J121"/>
  <c r="J120"/>
  <c r="J119"/>
  <c r="J118"/>
  <c r="J117"/>
  <c r="K116"/>
  <c r="K115"/>
  <c r="K114"/>
  <c r="K113"/>
  <c r="K112"/>
  <c r="K111"/>
  <c r="J116"/>
  <c r="I116"/>
  <c r="I115"/>
  <c r="I114"/>
  <c r="I113"/>
  <c r="I112"/>
  <c r="I111"/>
  <c r="J115"/>
  <c r="J114"/>
  <c r="J113"/>
  <c r="J112"/>
  <c r="J111"/>
  <c r="K110"/>
  <c r="K109"/>
  <c r="K108"/>
  <c r="K107"/>
  <c r="K106"/>
  <c r="K105"/>
  <c r="J110"/>
  <c r="I110"/>
  <c r="I109"/>
  <c r="I108"/>
  <c r="I107"/>
  <c r="I106"/>
  <c r="I105"/>
  <c r="J109"/>
  <c r="J108"/>
  <c r="J107"/>
  <c r="J106"/>
  <c r="J105"/>
  <c r="K104"/>
  <c r="K103"/>
  <c r="J104"/>
  <c r="I104"/>
  <c r="I103"/>
  <c r="I102"/>
  <c r="I101"/>
  <c r="I100"/>
  <c r="I99"/>
  <c r="J103"/>
  <c r="J102"/>
  <c r="K102"/>
  <c r="K101"/>
  <c r="K100"/>
  <c r="K99"/>
  <c r="J101"/>
  <c r="J100"/>
  <c r="J99"/>
  <c r="K98"/>
  <c r="K97"/>
  <c r="J98"/>
  <c r="I98"/>
  <c r="I97"/>
  <c r="I96"/>
  <c r="I95"/>
  <c r="I94"/>
  <c r="I93"/>
  <c r="J97"/>
  <c r="J96"/>
  <c r="K96"/>
  <c r="K95"/>
  <c r="K94"/>
  <c r="K93"/>
  <c r="J95"/>
  <c r="J94"/>
  <c r="J93"/>
  <c r="K92"/>
  <c r="K91"/>
  <c r="K90"/>
  <c r="K89"/>
  <c r="K88"/>
  <c r="K87"/>
  <c r="I92"/>
  <c r="I91"/>
  <c r="I90"/>
  <c r="I89"/>
  <c r="I88"/>
  <c r="I87"/>
  <c r="K86"/>
  <c r="J86"/>
  <c r="K85"/>
  <c r="J85"/>
  <c r="K84"/>
  <c r="J84"/>
  <c r="K83"/>
  <c r="J83"/>
  <c r="K82"/>
  <c r="J82"/>
  <c r="I82"/>
  <c r="I81"/>
  <c r="K81"/>
  <c r="J81"/>
  <c r="K80"/>
  <c r="K79"/>
  <c r="K78"/>
  <c r="K77"/>
  <c r="K76"/>
  <c r="K75"/>
  <c r="J80"/>
  <c r="I80"/>
  <c r="I79"/>
  <c r="I78"/>
  <c r="I77"/>
  <c r="I76"/>
  <c r="I75"/>
  <c r="J79"/>
  <c r="J78"/>
  <c r="J77"/>
  <c r="J76"/>
  <c r="J75"/>
  <c r="K74"/>
  <c r="K73"/>
  <c r="K72"/>
  <c r="K71"/>
  <c r="K70"/>
  <c r="K69"/>
  <c r="J74"/>
  <c r="I74"/>
  <c r="I73"/>
  <c r="I72"/>
  <c r="I71"/>
  <c r="I70"/>
  <c r="I69"/>
  <c r="J73"/>
  <c r="J72"/>
  <c r="J71"/>
  <c r="J70"/>
  <c r="J69"/>
  <c r="K68"/>
  <c r="K67"/>
  <c r="K66"/>
  <c r="K65"/>
  <c r="K64"/>
  <c r="K63"/>
  <c r="J68"/>
  <c r="I68"/>
  <c r="I67"/>
  <c r="I66"/>
  <c r="I65"/>
  <c r="I64"/>
  <c r="I63"/>
  <c r="J67"/>
  <c r="J66"/>
  <c r="J65"/>
  <c r="J64"/>
  <c r="J63"/>
  <c r="K60"/>
  <c r="K59"/>
  <c r="K58"/>
  <c r="K57"/>
  <c r="K56"/>
  <c r="K55"/>
  <c r="J60"/>
  <c r="I60"/>
  <c r="I59"/>
  <c r="I58"/>
  <c r="I57"/>
  <c r="I56"/>
  <c r="I55"/>
  <c r="J59"/>
  <c r="J58"/>
  <c r="J57"/>
  <c r="J56"/>
  <c r="J55"/>
  <c r="I54"/>
  <c r="I53"/>
  <c r="I52"/>
  <c r="I51"/>
  <c r="I50"/>
  <c r="I49"/>
  <c r="I48"/>
  <c r="K47"/>
  <c r="J47"/>
  <c r="J46"/>
  <c r="J45"/>
  <c r="J44"/>
  <c r="J43"/>
  <c r="I47"/>
  <c r="K46"/>
  <c r="K45"/>
  <c r="K44"/>
  <c r="K43"/>
  <c r="I46"/>
  <c r="I45"/>
  <c r="I44"/>
  <c r="I43"/>
  <c r="J42"/>
  <c r="I42"/>
  <c r="I41"/>
  <c r="I40"/>
  <c r="I39"/>
  <c r="I38"/>
  <c r="I37"/>
  <c r="J41"/>
  <c r="J40"/>
  <c r="J39"/>
  <c r="J38"/>
  <c r="J37"/>
  <c r="I36"/>
  <c r="I35"/>
  <c r="I34"/>
  <c r="I33"/>
  <c r="I32"/>
  <c r="I31"/>
  <c r="I29"/>
  <c r="I28"/>
  <c r="I27"/>
  <c r="I26"/>
  <c r="I25"/>
  <c r="K24"/>
  <c r="K23"/>
  <c r="K22"/>
  <c r="K21"/>
  <c r="K20"/>
  <c r="K19"/>
  <c r="K18"/>
  <c r="J24"/>
  <c r="I24"/>
  <c r="I23"/>
  <c r="I22"/>
  <c r="I21"/>
  <c r="I20"/>
  <c r="I19"/>
  <c r="I18"/>
  <c r="J23"/>
  <c r="J22"/>
  <c r="J21"/>
  <c r="J20"/>
  <c r="J19"/>
  <c r="J18"/>
  <c r="K16"/>
  <c r="K15"/>
  <c r="K14"/>
  <c r="K13"/>
  <c r="K12"/>
  <c r="K11"/>
  <c r="K10"/>
  <c r="K9"/>
  <c r="K8"/>
  <c r="J16"/>
  <c r="I16"/>
  <c r="I15"/>
  <c r="I14"/>
  <c r="I13"/>
  <c r="I12"/>
  <c r="I11"/>
  <c r="I10"/>
  <c r="I9"/>
  <c r="I8"/>
  <c r="J15"/>
  <c r="J14"/>
  <c r="J13"/>
  <c r="J12"/>
  <c r="J11"/>
  <c r="J10"/>
  <c r="J9"/>
  <c r="J8"/>
  <c r="L153" i="4"/>
  <c r="L152"/>
  <c r="L151"/>
  <c r="L150"/>
  <c r="K153"/>
  <c r="J153"/>
  <c r="J152"/>
  <c r="J151"/>
  <c r="J150"/>
  <c r="J149"/>
  <c r="K152"/>
  <c r="K151"/>
  <c r="K150"/>
  <c r="K149"/>
  <c r="L149"/>
  <c r="L148"/>
  <c r="K148"/>
  <c r="K147"/>
  <c r="J148"/>
  <c r="L147"/>
  <c r="L146"/>
  <c r="J147"/>
  <c r="J146"/>
  <c r="J145"/>
  <c r="J144"/>
  <c r="K146"/>
  <c r="K145"/>
  <c r="L145"/>
  <c r="L144"/>
  <c r="L143"/>
  <c r="K144"/>
  <c r="K143"/>
  <c r="L142"/>
  <c r="L141"/>
  <c r="L140"/>
  <c r="L139"/>
  <c r="L138"/>
  <c r="K142"/>
  <c r="J142"/>
  <c r="J141"/>
  <c r="J140"/>
  <c r="J139"/>
  <c r="J138"/>
  <c r="K141"/>
  <c r="K140"/>
  <c r="K139"/>
  <c r="K138"/>
  <c r="L137"/>
  <c r="K137"/>
  <c r="K136"/>
  <c r="K135"/>
  <c r="K134"/>
  <c r="K133"/>
  <c r="K132"/>
  <c r="J137"/>
  <c r="L136"/>
  <c r="L135"/>
  <c r="L134"/>
  <c r="L133"/>
  <c r="L132"/>
  <c r="J136"/>
  <c r="J135"/>
  <c r="J134"/>
  <c r="J133"/>
  <c r="J132"/>
  <c r="L131"/>
  <c r="K131"/>
  <c r="K130"/>
  <c r="K129"/>
  <c r="K128"/>
  <c r="K127"/>
  <c r="K126"/>
  <c r="J131"/>
  <c r="L130"/>
  <c r="L129"/>
  <c r="L128"/>
  <c r="L127"/>
  <c r="L126"/>
  <c r="J130"/>
  <c r="J129"/>
  <c r="J128"/>
  <c r="J127"/>
  <c r="J126"/>
  <c r="L125"/>
  <c r="K125"/>
  <c r="K124"/>
  <c r="K123"/>
  <c r="K122"/>
  <c r="K121"/>
  <c r="K120"/>
  <c r="J125"/>
  <c r="L124"/>
  <c r="L123"/>
  <c r="L122"/>
  <c r="L121"/>
  <c r="L120"/>
  <c r="J124"/>
  <c r="J123"/>
  <c r="J122"/>
  <c r="J121"/>
  <c r="J120"/>
  <c r="L119"/>
  <c r="K119"/>
  <c r="K118"/>
  <c r="K117"/>
  <c r="K116"/>
  <c r="K115"/>
  <c r="K114"/>
  <c r="J119"/>
  <c r="L118"/>
  <c r="L117"/>
  <c r="L116"/>
  <c r="L115"/>
  <c r="L114"/>
  <c r="J118"/>
  <c r="J117"/>
  <c r="J116"/>
  <c r="J115"/>
  <c r="J114"/>
  <c r="L113"/>
  <c r="K113"/>
  <c r="K112"/>
  <c r="K111"/>
  <c r="K110"/>
  <c r="K109"/>
  <c r="K108"/>
  <c r="J113"/>
  <c r="L112"/>
  <c r="L111"/>
  <c r="L110"/>
  <c r="L109"/>
  <c r="L108"/>
  <c r="J112"/>
  <c r="J111"/>
  <c r="J110"/>
  <c r="J109"/>
  <c r="J108"/>
  <c r="L107"/>
  <c r="K107"/>
  <c r="K106"/>
  <c r="K105"/>
  <c r="K104"/>
  <c r="K103"/>
  <c r="K102"/>
  <c r="J107"/>
  <c r="L106"/>
  <c r="L105"/>
  <c r="L104"/>
  <c r="L103"/>
  <c r="L102"/>
  <c r="J106"/>
  <c r="J105"/>
  <c r="J104"/>
  <c r="J103"/>
  <c r="J102"/>
  <c r="L101"/>
  <c r="K101"/>
  <c r="K100"/>
  <c r="K99"/>
  <c r="K98"/>
  <c r="K97"/>
  <c r="K96"/>
  <c r="J101"/>
  <c r="L100"/>
  <c r="L99"/>
  <c r="L98"/>
  <c r="L97"/>
  <c r="L96"/>
  <c r="J100"/>
  <c r="J99"/>
  <c r="J98"/>
  <c r="J97"/>
  <c r="J96"/>
  <c r="L95"/>
  <c r="J95"/>
  <c r="L94"/>
  <c r="L93"/>
  <c r="L92"/>
  <c r="L91"/>
  <c r="L90"/>
  <c r="J94"/>
  <c r="J93"/>
  <c r="J92"/>
  <c r="J91"/>
  <c r="J90"/>
  <c r="L89"/>
  <c r="K89"/>
  <c r="K88"/>
  <c r="K87"/>
  <c r="K86"/>
  <c r="K85"/>
  <c r="K84"/>
  <c r="J89"/>
  <c r="L88"/>
  <c r="L87"/>
  <c r="L86"/>
  <c r="L85"/>
  <c r="L84"/>
  <c r="J88"/>
  <c r="J87"/>
  <c r="J86"/>
  <c r="J85"/>
  <c r="J84"/>
  <c r="L83"/>
  <c r="K83"/>
  <c r="L82"/>
  <c r="K82"/>
  <c r="L81"/>
  <c r="K81"/>
  <c r="L80"/>
  <c r="K80"/>
  <c r="L79"/>
  <c r="K79"/>
  <c r="K78"/>
  <c r="J79"/>
  <c r="L78"/>
  <c r="J78"/>
  <c r="L77"/>
  <c r="K77"/>
  <c r="K76"/>
  <c r="K75"/>
  <c r="K74"/>
  <c r="K73"/>
  <c r="K72"/>
  <c r="J77"/>
  <c r="L76"/>
  <c r="L75"/>
  <c r="L74"/>
  <c r="L73"/>
  <c r="L72"/>
  <c r="J76"/>
  <c r="J75"/>
  <c r="J74"/>
  <c r="J73"/>
  <c r="J72"/>
  <c r="L71"/>
  <c r="K71"/>
  <c r="K70"/>
  <c r="K69"/>
  <c r="K68"/>
  <c r="K67"/>
  <c r="K66"/>
  <c r="J71"/>
  <c r="L70"/>
  <c r="L69"/>
  <c r="L68"/>
  <c r="L67"/>
  <c r="L66"/>
  <c r="J70"/>
  <c r="J69"/>
  <c r="J68"/>
  <c r="J67"/>
  <c r="J66"/>
  <c r="L63"/>
  <c r="K63"/>
  <c r="K62"/>
  <c r="K61"/>
  <c r="K60"/>
  <c r="K59"/>
  <c r="K58"/>
  <c r="J63"/>
  <c r="L62"/>
  <c r="L61"/>
  <c r="L60"/>
  <c r="L59"/>
  <c r="L58"/>
  <c r="J62"/>
  <c r="J61"/>
  <c r="J60"/>
  <c r="J59"/>
  <c r="J58"/>
  <c r="L50"/>
  <c r="L49"/>
  <c r="L48"/>
  <c r="L47"/>
  <c r="L46"/>
  <c r="K50"/>
  <c r="J50"/>
  <c r="J49"/>
  <c r="J48"/>
  <c r="J47"/>
  <c r="J46"/>
  <c r="K49"/>
  <c r="K48"/>
  <c r="K47"/>
  <c r="K46"/>
  <c r="K45"/>
  <c r="K44"/>
  <c r="K43"/>
  <c r="K42"/>
  <c r="K41"/>
  <c r="K40"/>
  <c r="J45"/>
  <c r="J44"/>
  <c r="J43"/>
  <c r="J42"/>
  <c r="J41"/>
  <c r="J40"/>
  <c r="J39"/>
  <c r="J38"/>
  <c r="J37"/>
  <c r="J36"/>
  <c r="J35"/>
  <c r="J34"/>
  <c r="J32"/>
  <c r="J31"/>
  <c r="J30"/>
  <c r="J29"/>
  <c r="J28"/>
  <c r="J27"/>
  <c r="J26"/>
  <c r="L25"/>
  <c r="K25"/>
  <c r="K24"/>
  <c r="J25"/>
  <c r="L24"/>
  <c r="L23"/>
  <c r="L22"/>
  <c r="L21"/>
  <c r="L20"/>
  <c r="L19"/>
  <c r="J24"/>
  <c r="J23"/>
  <c r="K23"/>
  <c r="K22"/>
  <c r="K21"/>
  <c r="K20"/>
  <c r="K19"/>
  <c r="J22"/>
  <c r="J21"/>
  <c r="J20"/>
  <c r="J19"/>
  <c r="L17"/>
  <c r="K17"/>
  <c r="K16"/>
  <c r="J17"/>
  <c r="L16"/>
  <c r="L15"/>
  <c r="L14"/>
  <c r="L13"/>
  <c r="L12"/>
  <c r="L11"/>
  <c r="L10"/>
  <c r="L9"/>
  <c r="J16"/>
  <c r="J15"/>
  <c r="K15"/>
  <c r="K14"/>
  <c r="K13"/>
  <c r="K12"/>
  <c r="K11"/>
  <c r="K10"/>
  <c r="K9"/>
  <c r="J14"/>
  <c r="J13"/>
  <c r="J12"/>
  <c r="J11"/>
  <c r="J10"/>
  <c r="J9"/>
  <c r="K128" i="3"/>
  <c r="J128"/>
  <c r="K127"/>
  <c r="J127"/>
  <c r="J126"/>
  <c r="I127"/>
  <c r="K126"/>
  <c r="K125"/>
  <c r="I126"/>
  <c r="I125"/>
  <c r="I124"/>
  <c r="I123"/>
  <c r="I122"/>
  <c r="J125"/>
  <c r="J124"/>
  <c r="K124"/>
  <c r="K123"/>
  <c r="K122"/>
  <c r="J123"/>
  <c r="J122"/>
  <c r="K121"/>
  <c r="J121"/>
  <c r="J120"/>
  <c r="I121"/>
  <c r="K120"/>
  <c r="K119"/>
  <c r="K118"/>
  <c r="K117"/>
  <c r="K116"/>
  <c r="K115"/>
  <c r="I120"/>
  <c r="I119"/>
  <c r="J119"/>
  <c r="J118"/>
  <c r="J117"/>
  <c r="J116"/>
  <c r="J115"/>
  <c r="I118"/>
  <c r="I117"/>
  <c r="I116"/>
  <c r="I115"/>
  <c r="K114"/>
  <c r="K113"/>
  <c r="K112"/>
  <c r="K111"/>
  <c r="K110"/>
  <c r="K109"/>
  <c r="K108"/>
  <c r="J114"/>
  <c r="I114"/>
  <c r="I113"/>
  <c r="I112"/>
  <c r="I111"/>
  <c r="I110"/>
  <c r="I109"/>
  <c r="I108"/>
  <c r="J113"/>
  <c r="J112"/>
  <c r="J111"/>
  <c r="J110"/>
  <c r="J109"/>
  <c r="J108"/>
  <c r="K107"/>
  <c r="J107"/>
  <c r="J106"/>
  <c r="J105"/>
  <c r="J104"/>
  <c r="J103"/>
  <c r="J102"/>
  <c r="J101"/>
  <c r="I107"/>
  <c r="K106"/>
  <c r="K105"/>
  <c r="K104"/>
  <c r="K103"/>
  <c r="K102"/>
  <c r="K101"/>
  <c r="I106"/>
  <c r="I105"/>
  <c r="I104"/>
  <c r="I103"/>
  <c r="I102"/>
  <c r="I101"/>
  <c r="K100"/>
  <c r="K99"/>
  <c r="K98"/>
  <c r="J100"/>
  <c r="I100"/>
  <c r="I99"/>
  <c r="I98"/>
  <c r="J99"/>
  <c r="J98"/>
  <c r="K97"/>
  <c r="J97"/>
  <c r="J96"/>
  <c r="J95"/>
  <c r="I97"/>
  <c r="K96"/>
  <c r="K95"/>
  <c r="I96"/>
  <c r="I95"/>
  <c r="K94"/>
  <c r="K93"/>
  <c r="K92"/>
  <c r="I94"/>
  <c r="I93"/>
  <c r="I92"/>
  <c r="I91"/>
  <c r="I90"/>
  <c r="I89"/>
  <c r="K88"/>
  <c r="K87"/>
  <c r="K86"/>
  <c r="J88"/>
  <c r="I88"/>
  <c r="I87"/>
  <c r="I86"/>
  <c r="J87"/>
  <c r="J86"/>
  <c r="K85"/>
  <c r="J85"/>
  <c r="J84"/>
  <c r="J83"/>
  <c r="J82"/>
  <c r="J81"/>
  <c r="J80"/>
  <c r="I85"/>
  <c r="K84"/>
  <c r="K83"/>
  <c r="K82"/>
  <c r="K81"/>
  <c r="K80"/>
  <c r="I84"/>
  <c r="I83"/>
  <c r="I82"/>
  <c r="I81"/>
  <c r="I80"/>
  <c r="K78"/>
  <c r="K77"/>
  <c r="K76"/>
  <c r="K75"/>
  <c r="K74"/>
  <c r="K73"/>
  <c r="J78"/>
  <c r="I78"/>
  <c r="I77"/>
  <c r="I76"/>
  <c r="I75"/>
  <c r="I74"/>
  <c r="I73"/>
  <c r="J77"/>
  <c r="J76"/>
  <c r="J75"/>
  <c r="J74"/>
  <c r="J73"/>
  <c r="K72"/>
  <c r="K71"/>
  <c r="K70"/>
  <c r="K69"/>
  <c r="K68"/>
  <c r="K67"/>
  <c r="K66"/>
  <c r="K65"/>
  <c r="J72"/>
  <c r="I72"/>
  <c r="I71"/>
  <c r="I70"/>
  <c r="I69"/>
  <c r="I68"/>
  <c r="I67"/>
  <c r="I66"/>
  <c r="I65"/>
  <c r="J71"/>
  <c r="J70"/>
  <c r="J69"/>
  <c r="J68"/>
  <c r="J67"/>
  <c r="J66"/>
  <c r="J65"/>
  <c r="K64"/>
  <c r="K63"/>
  <c r="K62"/>
  <c r="K61"/>
  <c r="K60"/>
  <c r="K59"/>
  <c r="K58"/>
  <c r="J64"/>
  <c r="I64"/>
  <c r="I63"/>
  <c r="I62"/>
  <c r="I61"/>
  <c r="I60"/>
  <c r="I59"/>
  <c r="I58"/>
  <c r="J63"/>
  <c r="J62"/>
  <c r="J61"/>
  <c r="J60"/>
  <c r="J59"/>
  <c r="J58"/>
  <c r="K57"/>
  <c r="J57"/>
  <c r="J56"/>
  <c r="I57"/>
  <c r="K56"/>
  <c r="I56"/>
  <c r="K55"/>
  <c r="J55"/>
  <c r="J54"/>
  <c r="J53"/>
  <c r="J52"/>
  <c r="J51"/>
  <c r="J50"/>
  <c r="J49"/>
  <c r="I55"/>
  <c r="K54"/>
  <c r="K53"/>
  <c r="K52"/>
  <c r="K51"/>
  <c r="K50"/>
  <c r="K49"/>
  <c r="I54"/>
  <c r="I53"/>
  <c r="I52"/>
  <c r="I51"/>
  <c r="I50"/>
  <c r="I49"/>
  <c r="K48"/>
  <c r="K47"/>
  <c r="K46"/>
  <c r="K45"/>
  <c r="K44"/>
  <c r="K43"/>
  <c r="J48"/>
  <c r="I48"/>
  <c r="I47"/>
  <c r="I46"/>
  <c r="I45"/>
  <c r="I44"/>
  <c r="I43"/>
  <c r="J47"/>
  <c r="J46"/>
  <c r="J45"/>
  <c r="J44"/>
  <c r="J43"/>
  <c r="K42"/>
  <c r="K41"/>
  <c r="K40"/>
  <c r="K39"/>
  <c r="K38"/>
  <c r="K37"/>
  <c r="J42"/>
  <c r="I42"/>
  <c r="I41"/>
  <c r="I40"/>
  <c r="I39"/>
  <c r="I38"/>
  <c r="I37"/>
  <c r="J41"/>
  <c r="J40"/>
  <c r="J39"/>
  <c r="J38"/>
  <c r="J37"/>
  <c r="K36"/>
  <c r="K35"/>
  <c r="K34"/>
  <c r="J36"/>
  <c r="I36"/>
  <c r="I35"/>
  <c r="I34"/>
  <c r="J35"/>
  <c r="J34"/>
  <c r="I33"/>
  <c r="J57" i="4"/>
  <c r="J56"/>
  <c r="J55"/>
  <c r="J54"/>
  <c r="J53"/>
  <c r="J52"/>
  <c r="J51"/>
  <c r="I32" i="3"/>
  <c r="I31"/>
  <c r="I30"/>
  <c r="K29"/>
  <c r="J29"/>
  <c r="J28"/>
  <c r="I29"/>
  <c r="K28"/>
  <c r="I28"/>
  <c r="J27"/>
  <c r="J26"/>
  <c r="J25"/>
  <c r="I27"/>
  <c r="I26"/>
  <c r="I25"/>
  <c r="I24"/>
  <c r="I23"/>
  <c r="I22"/>
  <c r="I21"/>
  <c r="I20"/>
  <c r="I19"/>
  <c r="I18"/>
  <c r="I17"/>
  <c r="I16"/>
  <c r="I15"/>
  <c r="K14"/>
  <c r="K13"/>
  <c r="K12"/>
  <c r="K11"/>
  <c r="K10"/>
  <c r="K9"/>
  <c r="J14"/>
  <c r="I14"/>
  <c r="I13"/>
  <c r="I12"/>
  <c r="I11"/>
  <c r="I10"/>
  <c r="I9"/>
  <c r="I8"/>
  <c r="J13"/>
  <c r="J12"/>
  <c r="J11"/>
  <c r="J10"/>
  <c r="J9"/>
  <c r="L127" i="2"/>
  <c r="L126"/>
  <c r="L125"/>
  <c r="L124"/>
  <c r="L123"/>
  <c r="L122"/>
  <c r="K127"/>
  <c r="J127"/>
  <c r="J126"/>
  <c r="J125"/>
  <c r="J124"/>
  <c r="J123"/>
  <c r="J122"/>
  <c r="K126"/>
  <c r="K125"/>
  <c r="K124"/>
  <c r="K123"/>
  <c r="K122"/>
  <c r="L120"/>
  <c r="L119"/>
  <c r="L118"/>
  <c r="L117"/>
  <c r="L116"/>
  <c r="L115"/>
  <c r="K120"/>
  <c r="J120"/>
  <c r="J119"/>
  <c r="J118"/>
  <c r="J117"/>
  <c r="J116"/>
  <c r="J115"/>
  <c r="K119"/>
  <c r="K118"/>
  <c r="K117"/>
  <c r="K116"/>
  <c r="K115"/>
  <c r="L113"/>
  <c r="L112"/>
  <c r="L111"/>
  <c r="L110"/>
  <c r="L109"/>
  <c r="L108"/>
  <c r="K113"/>
  <c r="J113"/>
  <c r="J112"/>
  <c r="J111"/>
  <c r="J110"/>
  <c r="J109"/>
  <c r="J108"/>
  <c r="K112"/>
  <c r="K111"/>
  <c r="K110"/>
  <c r="K109"/>
  <c r="K108"/>
  <c r="L106"/>
  <c r="L105"/>
  <c r="L104"/>
  <c r="L103"/>
  <c r="L102"/>
  <c r="L101"/>
  <c r="L100"/>
  <c r="K106"/>
  <c r="J106"/>
  <c r="J105"/>
  <c r="J104"/>
  <c r="J103"/>
  <c r="J102"/>
  <c r="J101"/>
  <c r="J100"/>
  <c r="K105"/>
  <c r="K104"/>
  <c r="K103"/>
  <c r="K102"/>
  <c r="K101"/>
  <c r="K100"/>
  <c r="L98"/>
  <c r="K98"/>
  <c r="K97"/>
  <c r="J98"/>
  <c r="L97"/>
  <c r="J97"/>
  <c r="L95"/>
  <c r="K95"/>
  <c r="K94"/>
  <c r="J95"/>
  <c r="L94"/>
  <c r="J94"/>
  <c r="K93"/>
  <c r="L92"/>
  <c r="L91"/>
  <c r="L90"/>
  <c r="L89"/>
  <c r="L88"/>
  <c r="K92"/>
  <c r="J92"/>
  <c r="J91"/>
  <c r="J90"/>
  <c r="J89"/>
  <c r="J88"/>
  <c r="K91"/>
  <c r="K90"/>
  <c r="K89"/>
  <c r="K88"/>
  <c r="L86"/>
  <c r="K86"/>
  <c r="K85"/>
  <c r="J86"/>
  <c r="L85"/>
  <c r="J85"/>
  <c r="L83"/>
  <c r="K83"/>
  <c r="K82"/>
  <c r="J83"/>
  <c r="L82"/>
  <c r="L81"/>
  <c r="L80"/>
  <c r="L79"/>
  <c r="L78"/>
  <c r="J82"/>
  <c r="J81"/>
  <c r="J80"/>
  <c r="J79"/>
  <c r="J78"/>
  <c r="L76"/>
  <c r="K76"/>
  <c r="K75"/>
  <c r="K74"/>
  <c r="K73"/>
  <c r="K72"/>
  <c r="J76"/>
  <c r="L75"/>
  <c r="L74"/>
  <c r="L73"/>
  <c r="L72"/>
  <c r="J75"/>
  <c r="J74"/>
  <c r="J73"/>
  <c r="J72"/>
  <c r="L70"/>
  <c r="L69"/>
  <c r="L68"/>
  <c r="L67"/>
  <c r="L66"/>
  <c r="L65"/>
  <c r="K70"/>
  <c r="J70"/>
  <c r="J69"/>
  <c r="J68"/>
  <c r="J67"/>
  <c r="J66"/>
  <c r="J65"/>
  <c r="K69"/>
  <c r="K68"/>
  <c r="K67"/>
  <c r="K66"/>
  <c r="L63"/>
  <c r="L62"/>
  <c r="L61"/>
  <c r="L60"/>
  <c r="K63"/>
  <c r="J63"/>
  <c r="J62"/>
  <c r="J61"/>
  <c r="J60"/>
  <c r="J59"/>
  <c r="J58"/>
  <c r="K62"/>
  <c r="K61"/>
  <c r="K60"/>
  <c r="K59"/>
  <c r="L59"/>
  <c r="L58"/>
  <c r="K58"/>
  <c r="L56"/>
  <c r="K56"/>
  <c r="J56"/>
  <c r="L54"/>
  <c r="K54"/>
  <c r="K53"/>
  <c r="J54"/>
  <c r="L53"/>
  <c r="L52"/>
  <c r="J53"/>
  <c r="J52"/>
  <c r="J51"/>
  <c r="J50"/>
  <c r="J49"/>
  <c r="K52"/>
  <c r="K51"/>
  <c r="L51"/>
  <c r="L50"/>
  <c r="L49"/>
  <c r="K50"/>
  <c r="K49"/>
  <c r="L47"/>
  <c r="K47"/>
  <c r="K46"/>
  <c r="J47"/>
  <c r="L46"/>
  <c r="L45"/>
  <c r="L44"/>
  <c r="L43"/>
  <c r="J46"/>
  <c r="J45"/>
  <c r="K45"/>
  <c r="K44"/>
  <c r="K43"/>
  <c r="J44"/>
  <c r="J43"/>
  <c r="L41"/>
  <c r="L40"/>
  <c r="K41"/>
  <c r="J41"/>
  <c r="J40"/>
  <c r="J39"/>
  <c r="J38"/>
  <c r="J37"/>
  <c r="K40"/>
  <c r="K39"/>
  <c r="L39"/>
  <c r="L38"/>
  <c r="L37"/>
  <c r="K38"/>
  <c r="K37"/>
  <c r="L35"/>
  <c r="K35"/>
  <c r="K34"/>
  <c r="J35"/>
  <c r="L34"/>
  <c r="J34"/>
  <c r="J32"/>
  <c r="J31"/>
  <c r="J30"/>
  <c r="L28"/>
  <c r="K28"/>
  <c r="J28"/>
  <c r="L27"/>
  <c r="L26"/>
  <c r="L25"/>
  <c r="K26"/>
  <c r="J26"/>
  <c r="J25"/>
  <c r="K25"/>
  <c r="L24"/>
  <c r="K24"/>
  <c r="J36" i="5"/>
  <c r="J35"/>
  <c r="J34"/>
  <c r="J33"/>
  <c r="J32"/>
  <c r="J31"/>
  <c r="J30"/>
  <c r="L23" i="2"/>
  <c r="L22"/>
  <c r="K23"/>
  <c r="J23"/>
  <c r="J22"/>
  <c r="J21"/>
  <c r="J20"/>
  <c r="J19"/>
  <c r="K22"/>
  <c r="L21"/>
  <c r="L20"/>
  <c r="L19"/>
  <c r="J17"/>
  <c r="J16"/>
  <c r="J15"/>
  <c r="L13"/>
  <c r="L12"/>
  <c r="K13"/>
  <c r="J13"/>
  <c r="K12"/>
  <c r="K11"/>
  <c r="K10"/>
  <c r="K9"/>
  <c r="J12"/>
  <c r="L11"/>
  <c r="L10"/>
  <c r="L9"/>
  <c r="L8"/>
  <c r="L7"/>
  <c r="J11"/>
  <c r="J10"/>
  <c r="J9"/>
  <c r="E43" i="1"/>
  <c r="D43"/>
  <c r="D42"/>
  <c r="D41"/>
  <c r="C43"/>
  <c r="E42"/>
  <c r="E41"/>
  <c r="C42"/>
  <c r="C41"/>
  <c r="E39"/>
  <c r="D39"/>
  <c r="C39"/>
  <c r="E37"/>
  <c r="D37"/>
  <c r="D36"/>
  <c r="C37"/>
  <c r="E36"/>
  <c r="E30"/>
  <c r="C36"/>
  <c r="C30"/>
  <c r="E32"/>
  <c r="D32"/>
  <c r="D31"/>
  <c r="C32"/>
  <c r="E31"/>
  <c r="C31"/>
  <c r="E28"/>
  <c r="E27"/>
  <c r="E25"/>
  <c r="D28"/>
  <c r="C28"/>
  <c r="C27"/>
  <c r="C25"/>
  <c r="D27"/>
  <c r="D25"/>
  <c r="E23"/>
  <c r="D23"/>
  <c r="D22"/>
  <c r="D21"/>
  <c r="C23"/>
  <c r="E22"/>
  <c r="E21"/>
  <c r="C22"/>
  <c r="C21"/>
  <c r="E19"/>
  <c r="E18"/>
  <c r="D19"/>
  <c r="C19"/>
  <c r="C18"/>
  <c r="D18"/>
  <c r="E16"/>
  <c r="E15"/>
  <c r="E14"/>
  <c r="D16"/>
  <c r="C16"/>
  <c r="C15"/>
  <c r="C14"/>
  <c r="D15"/>
  <c r="D14"/>
  <c r="D13"/>
  <c r="C13"/>
  <c r="C12"/>
  <c r="E13"/>
  <c r="E12"/>
  <c r="D30"/>
  <c r="D12"/>
  <c r="J8" i="2"/>
  <c r="J7"/>
  <c r="K36" i="5"/>
  <c r="K35"/>
  <c r="K34"/>
  <c r="K33"/>
  <c r="K32"/>
  <c r="K31"/>
  <c r="L39" i="4"/>
  <c r="L38"/>
  <c r="L37"/>
  <c r="L36"/>
  <c r="L35"/>
  <c r="L34"/>
  <c r="K24" i="3"/>
  <c r="K23"/>
  <c r="K22"/>
  <c r="K21" i="2"/>
  <c r="K20"/>
  <c r="K19"/>
  <c r="K8"/>
  <c r="K7"/>
  <c r="K65"/>
  <c r="K81"/>
  <c r="K80"/>
  <c r="K79"/>
  <c r="K78"/>
  <c r="I79" i="3"/>
  <c r="K91"/>
  <c r="K90"/>
  <c r="K89"/>
  <c r="J33" i="4"/>
  <c r="I7" i="3"/>
  <c r="K79"/>
  <c r="J18" i="4"/>
  <c r="K39"/>
  <c r="K38"/>
  <c r="K37"/>
  <c r="K36"/>
  <c r="K35"/>
  <c r="K34"/>
  <c r="K33"/>
  <c r="K18"/>
  <c r="L65"/>
  <c r="L64"/>
  <c r="K42" i="5"/>
  <c r="K41"/>
  <c r="K40"/>
  <c r="K39"/>
  <c r="K38"/>
  <c r="K37"/>
  <c r="L45" i="4"/>
  <c r="L44"/>
  <c r="L43"/>
  <c r="L42"/>
  <c r="L41"/>
  <c r="L40"/>
  <c r="J92" i="5"/>
  <c r="J91"/>
  <c r="J90"/>
  <c r="J89"/>
  <c r="J88"/>
  <c r="J87"/>
  <c r="K95" i="4"/>
  <c r="K94"/>
  <c r="K93"/>
  <c r="K92"/>
  <c r="K91"/>
  <c r="K90"/>
  <c r="K65"/>
  <c r="K64"/>
  <c r="J24" i="3"/>
  <c r="J23"/>
  <c r="J22"/>
  <c r="J21"/>
  <c r="J20"/>
  <c r="J19"/>
  <c r="J8"/>
  <c r="K27"/>
  <c r="K26"/>
  <c r="K25"/>
  <c r="J94"/>
  <c r="J93"/>
  <c r="J92"/>
  <c r="J91"/>
  <c r="J90"/>
  <c r="J89"/>
  <c r="J79"/>
  <c r="J143" i="4"/>
  <c r="J65"/>
  <c r="J64"/>
  <c r="K62" i="5"/>
  <c r="K61"/>
  <c r="I62"/>
  <c r="I61"/>
  <c r="J17"/>
  <c r="I30"/>
  <c r="I17"/>
  <c r="I7"/>
  <c r="J62"/>
  <c r="J61"/>
  <c r="J7" i="3"/>
  <c r="K8" i="4"/>
  <c r="J7" i="5"/>
  <c r="L33" i="4"/>
  <c r="L18"/>
  <c r="L8"/>
  <c r="J8"/>
  <c r="K21" i="3"/>
  <c r="K20"/>
  <c r="K19"/>
  <c r="K8"/>
  <c r="K7"/>
  <c r="K30" i="5"/>
  <c r="K17"/>
  <c r="K7"/>
</calcChain>
</file>

<file path=xl/sharedStrings.xml><?xml version="1.0" encoding="utf-8"?>
<sst xmlns="http://schemas.openxmlformats.org/spreadsheetml/2006/main" count="3053" uniqueCount="258">
  <si>
    <t>44107</t>
  </si>
  <si>
    <t>Жилищно-коммунальное хозяйство</t>
  </si>
  <si>
    <t>05</t>
  </si>
  <si>
    <t>Коммунальное хозяйство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</si>
  <si>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</si>
  <si>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</si>
  <si>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</si>
  <si>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</si>
  <si>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Благоустройство</t>
  </si>
  <si>
    <t>Уличное освещений</t>
  </si>
  <si>
    <t>43010</t>
  </si>
  <si>
    <t>Прочие мероприятия по благоустройству</t>
  </si>
  <si>
    <t>43040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</si>
  <si>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</si>
  <si>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</si>
  <si>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Культура, кинематография</t>
  </si>
  <si>
    <t>08</t>
  </si>
  <si>
    <t>Культура</t>
  </si>
  <si>
    <t>Дворцы и дома культуры, другие учреждения культуры и средств массовой информации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</si>
  <si>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</si>
  <si>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</si>
  <si>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</si>
  <si>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</si>
  <si>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</si>
  <si>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</si>
  <si>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</si>
  <si>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</si>
  <si>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</si>
  <si>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</si>
  <si>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</si>
  <si>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</si>
  <si>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</si>
  <si>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</si>
  <si>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</si>
  <si>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</si>
  <si>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</si>
  <si>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</si>
  <si>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Условно утвержденные расходы</t>
  </si>
  <si>
    <t xml:space="preserve">Приложение 3
к  проекту  решения  Совета депутатов
Подлесно-Тавлинского  сельского поселения  «О бюджете Подлесно-Тавлинского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</si>
  <si>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>РАСПРЕДЕЛЕНИЕ 
БЮДЖЕТНЫХ АССИГНОВАНИЙ БЮДЖЕТА ПОДЛЕСНО-ТАВЛИНСКОГО СЕЛЬСКОГО ПОСЕЛЕНИЯ ПО РАЗДЕЛАМ, ПОДРАЗДЕЛАМ, ЦЕЛЕВЫМ СТАТЬЯМ (МУНИЦИПАЛЬНЫМ ПРОГРАММАМ И НЕПРОГРАМНЫМ НАПРАВЛЕНИЯМ ДЕЯТЕЛЬНОСТИ) , ГРУППАМ  (ГРУППАМ И ПОДГРУППАМ) ВИДОВ РАСХОДОВ КЛАССИФИКАЦИИ РАСХОДОВ БЮДЖЕТОВ  НА 2023 ГОД И НА ПЛАНОВЫЙ ПЕРИОД 2024 И 2025 ГОДОВ</t>
  </si>
  <si>
    <t>Иные межбюджетные трансферты на софинансирование расходных обязательств поселений</t>
  </si>
  <si>
    <t>Основное мериопрятие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</si>
  <si>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 xml:space="preserve">Приложение 4
к  проекту решения  Совета депутатов
Подлесно-Тавлинского  сельского поселения  «О бюджете Подлесно-Тавлинского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</si>
  <si>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>РАСПРЕДЕЛЕНИЕ 
БЮДЖЕТНЫХ АССИГНОВАНИЙ БЮДЖЕТА ПОДЛЕСНО-ТАВЛИНСКОГО СЕЛЬСКОГО ПОСЕЛЕНИЯ ПО ЦЕЛЕВЫМ СТАТЬЯМ (МУНИЦИПАЛЬНЫМ ПРОГРАММАМ И НЕПРОГРАМНЫМ НАПРАВЛЕНИЯМ ДЕЯТЕЛЬНОСТИ) 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</si>
  <si>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Администрация Подлесно-Тавлинского сельского поселения Кочкуровского муниципального района</t>
  </si>
  <si>
    <t>912</t>
  </si>
  <si>
    <t>Администрация Подлесно-Тавлинского  сельского поселения Кочкуровского муниципального района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</si>
  <si>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</t>
  </si>
  <si>
    <t>240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</si>
  <si>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</si>
  <si>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 xml:space="preserve">Приложение 1
к  проекту решения Совета депутатов
Подлесно-Тавлинского  сельского поселения  «О бюджете Подлесно-Тавлинского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</si>
  <si>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>РАСПРЕДЕЛЕНИЕ 
БЮДЖЕТНЫХ АССИГНОВАНИЙ БЮДЖЕТА ПОДЛЕСНО-ТАВЛИНСКОГО СЕЛЬСКОГО ПОСЕЛЕНИЯ НА ОСУЩЕСТВЛЕНИЕ БЮДЖЕТНЫХ ИНВЕСТИЦИЙ В ФОРМЕ КАПИТАЛЬНЫХ ВЛОЖЕНИЙ В ОБЪЕКТЫ МУНИЦИПАЛЬНОЙ СОБСТВЕННОСТИ 
НА 2023 ГОД И НА ПЛАНОВЫЙ ПЕРИОД 2024 И 2025 ГОДОВ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</si>
  <si>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</si>
  <si>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 xml:space="preserve">Приложение 6
к  проекту решения  Совета депутатов
Подлесно-Тавлинского  сельского поселения  «О бюджете Подлесно-Тавлинского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</si>
  <si>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>РАСПРЕДЕЛЕНИЕ 
ИНЫХ МЕЖБЮДЖЕТНЫХ ТРАНСФЕРТОВ ПОДЛЕСНО-ТАВЛИНСКОГО СЕЛЬСКОГО ПОСЕЛЕНИЯ
НА 2023 ГОД И НА ПЛАНОВЫЙ ПЕРИОД 2024 И 2025 ГОДОВ</t>
  </si>
  <si>
    <t>Сумма (тыс. руб.)</t>
  </si>
  <si>
    <t>2</t>
  </si>
  <si>
    <t>Составление проекта бюджета, исполнение бюджета,осуществление конроля за его исполнение, составление отчета об исполнении бюджета сельского поселения</t>
  </si>
  <si>
    <t xml:space="preserve">Приложение 7
к проекту  решения Совета депутатов
Подлесно-Тавлинского  сельского поселения  «О бюджете Подлесно-Тавлинского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</si>
  <si>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>ИСТОЧНИКИ 
ВНУТРЕННЕГО ФИНАНСИРОВАНИЯ ДЕФИЦИТА БЮДЖЕТАПОДЛЕСНО-ТАВЛИНСКОГО СЕЛЬСКОГО ПОСЕЛЕНИЯ НА 2023 ГОД И НА ПЛАНОВЫЙ ПЕРИОД 2024 и 2025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</si>
  <si>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</si>
  <si>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000 01 00 00 00 00 0000 000</t>
  </si>
  <si>
    <t>ИСТОЧНИКИ ВНУТРЕННЕГО ФИНАНСИРОВАНИЯ ДЕФИЦИТОВ БЮДЖЕТОВ</t>
  </si>
  <si>
    <t>000 01 03 00 00 00 0000 000</t>
  </si>
  <si>
    <t>Бюджетные кредиты  из других бюджетов бюджетной системы Российской Федерации</t>
  </si>
  <si>
    <t>000 01 03 01  00 00 0000 000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</si>
  <si>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</si>
  <si>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000 01 03 01000100000810</t>
  </si>
  <si>
    <t>Погашение бюджетами сельских поселений  кредитов от других бюджетов бюджетной системы  Российской Федерации в валюте Российской Федерации</t>
  </si>
  <si>
    <t>000 01 05 00 00 00 0000 000</t>
  </si>
  <si>
    <t xml:space="preserve">Изменение остатков средств на счетах по учету средств бюджета </t>
  </si>
  <si>
    <t>000 01 05 00 00 00 0000 500</t>
  </si>
  <si>
    <t xml:space="preserve">Увеличение остатков средств бюджетов </t>
  </si>
  <si>
    <t>000 01 05 02 01 00 0000 510</t>
  </si>
  <si>
    <t xml:space="preserve">Увеличение прочих остатков денежных средств бюджетов </t>
  </si>
  <si>
    <t>000 01 05 02 01 10 0000 510</t>
  </si>
  <si>
    <t xml:space="preserve">Увеличение прочих остатков денежных средств бюджетов муниципальных районов </t>
  </si>
  <si>
    <t>000 01 05 00 00 00 0000 600</t>
  </si>
  <si>
    <t xml:space="preserve">Уменьшение остатков средств бюджетов </t>
  </si>
  <si>
    <t>000 01 05 02 01 00 0000 610</t>
  </si>
  <si>
    <t xml:space="preserve">Уменьшение прочих остатков денежных средств бюджетов </t>
  </si>
  <si>
    <t>000 01 05 02 01 10 0000 610</t>
  </si>
  <si>
    <t xml:space="preserve">Уменьшение прочих остатков денежных средств бюджетов муниципальных районов </t>
  </si>
  <si>
    <t>Приложение 8</t>
  </si>
  <si>
    <t>к  проекту решения Совета депутатов</t>
  </si>
  <si>
    <t xml:space="preserve">Подлесно-Тавлинского сельского поселения Кочкуровского муниципального района </t>
  </si>
  <si>
    <t xml:space="preserve">Республики Мордовия «О бюджете Подлесно-Тавлинского сельского поселения  </t>
  </si>
  <si>
    <t>на 2023 год и на плановый период 2024 и 2025 годов"</t>
  </si>
  <si>
    <t>от _______2022 г. №_______</t>
  </si>
  <si>
    <t xml:space="preserve">ПРОГРАММА 
МУНИЦИПАЛЬНЫХ ВНУТРЕННИХ ЗАИМСТВОВАНИЙ ПОДЛЕСНО-ТАВЛИНСКОГО СЕЛЬСКОГО ПОСЕЛЕНИЯ КОЧКУРОВСКОГО МУНИЦИПАЛЬНОГО РАЙОНА  РЕСПУБЛИКИ МОРДОВИЯ НА 2023 ГОД И НА ПЛАНОВЫЙ ПЕРИОД 2024 И 2025 ГОДОВ </t>
  </si>
  <si>
    <t>№ п/п</t>
  </si>
  <si>
    <t>Виды заимствований</t>
  </si>
  <si>
    <t>Сумма (тыс. рублей)</t>
  </si>
  <si>
    <t>Кредиты кредитных организаций в валюте Российской Федерации Федерации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</si>
  <si>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</si>
  <si>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</si>
  <si>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</si>
  <si>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</si>
  <si>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,</t>
  </si>
  <si>
    <t xml:space="preserve">Приложение 1
к  проекту решения  Совета депутатов
Подлесно-Тавлинского  сельского поселения  «О бюджете Подлесно-Тавлинского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</si>
  <si>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 xml:space="preserve">
ДОХОДЫ БЮДЖЕТА ПОДЛЕСНО-ТАВЛИНСКОГО  СЕЛЬСКОГО ПОСЕЛЕНИЯ РЕСПУБЛИКИ МОРДОВИЯ НА 2023 ГОД И НА ПЛАНОВЫЙ ПЕРИОД 2024 И 2025 ГОДОВ
</t>
  </si>
  <si>
    <t>(тыс. рублей)</t>
  </si>
  <si>
    <t>Код</t>
  </si>
  <si>
    <t>Наименование</t>
  </si>
  <si>
    <t>Сумма</t>
  </si>
  <si>
    <t>2023 год</t>
  </si>
  <si>
    <t>2024 год</t>
  </si>
  <si>
    <t>2025 год</t>
  </si>
  <si>
    <t>3</t>
  </si>
  <si>
    <t>4</t>
  </si>
  <si>
    <t>5</t>
  </si>
  <si>
    <t>85000000000000000</t>
  </si>
  <si>
    <t>ДОХОДЫ БЮДЖЕТА -ВСЕГО</t>
  </si>
  <si>
    <t>10000000000000000</t>
  </si>
  <si>
    <t>НАЛОГОВЫЕ И НЕНАЛОГОВЫЕ 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</si>
  <si>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</si>
  <si>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</si>
  <si>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</si>
  <si>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</si>
  <si>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</si>
  <si>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</si>
  <si>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</si>
  <si>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</si>
  <si>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</si>
  <si>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</si>
  <si>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</si>
  <si>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</si>
  <si>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10503010010000110</t>
  </si>
  <si>
    <t>10600000000000000</t>
  </si>
  <si>
    <t>НАЛОГ НА ИМУЩЕСТВО</t>
  </si>
  <si>
    <t>10601000000000110</t>
  </si>
  <si>
    <t>Налог на имущество физических лиц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</si>
  <si>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</si>
  <si>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</si>
  <si>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</si>
  <si>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</si>
  <si>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10606000000000110</t>
  </si>
  <si>
    <t xml:space="preserve">ЗЕМЕЛЬНЫЙ НАЛОГ </t>
  </si>
  <si>
    <t>10606033100000110</t>
  </si>
  <si>
    <t>Земельный налог с организаций</t>
  </si>
  <si>
    <t>10606040000000110</t>
  </si>
  <si>
    <t>Земельный налог с физических лиц</t>
  </si>
  <si>
    <t>10606043100000110</t>
  </si>
  <si>
    <t>Земельный налог с физических лиц, обладающих земельным участком, расположенным в границах сельских поселений</t>
  </si>
  <si>
    <t>10606043101000110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</si>
  <si>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</si>
  <si>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</si>
  <si>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</si>
  <si>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</si>
  <si>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 xml:space="preserve"> Дотации бюджетам бюджетной системы Российской Федерации</t>
  </si>
  <si>
    <t>20215001000000150</t>
  </si>
  <si>
    <t>Дотации на выравнивание бюджетной обеспеченности</t>
  </si>
  <si>
    <t>20215001100000150</t>
  </si>
  <si>
    <t>Дотации бюджетам сельских поселений на выравнивание  бюджетной обеспеченности</t>
  </si>
  <si>
    <t>20215002100000150</t>
  </si>
  <si>
    <t>Дотации бюджетам сельских поселений на поддержку мер по обеспечению сбалансированности бюджетов</t>
  </si>
  <si>
    <t>20220000000000150</t>
  </si>
  <si>
    <t>Субсидии бюджета бюджетной системы (межбюджетные субсидии)</t>
  </si>
  <si>
    <t>20230000000000150</t>
  </si>
  <si>
    <t>Субвенции от других бюджетов бюджетной системы Российской Федерации</t>
  </si>
  <si>
    <t>20235118000000150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</si>
  <si>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</si>
  <si>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</si>
  <si>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</si>
  <si>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20230024000000150</t>
  </si>
  <si>
    <t>Субвенции бюджетам муниципальных районов на выполнение передаваемых полномочий субъектов Российской Федерации</t>
  </si>
  <si>
    <t>20230024100000150</t>
  </si>
  <si>
    <t xml:space="preserve">Субвенция на реализацию госполномочий по определению перечня должностных лиц, уполномоченных составлять протоколы об административных правонарушениях </t>
  </si>
  <si>
    <t>20240000000000150</t>
  </si>
  <si>
    <t>Иные межбюджетные транферты</t>
  </si>
  <si>
    <t>20240014000000150</t>
  </si>
  <si>
    <t xml:space="preserve">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</si>
  <si>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</si>
  <si>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</si>
  <si>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Приложение 2
к  проекту решению  Совета депутатов
Подлесно-Тавлинского  сельского поселения  «О бюджете Подлесно-Тавлинского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</si>
  <si>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>ВЕДОМСТВЕННАЯ СТРУКТУРА 
РАСХОДОВ БЮДЖЕТА ПОДЛЕСНО-ТАВЛИНСКОГО СЕЛЬСКОГО ПОСЕЛЕНИЯ НА 2023 ГОД И НА ПЛАНОВЫЙ ПЕРИОД 2024 И 2025 ГОДОВ</t>
  </si>
  <si>
    <t>Адм</t>
  </si>
  <si>
    <t>Рз</t>
  </si>
  <si>
    <t>Прз</t>
  </si>
  <si>
    <t>Цср</t>
  </si>
  <si>
    <t>Вр</t>
  </si>
  <si>
    <t>1</t>
  </si>
  <si>
    <t>6</t>
  </si>
  <si>
    <t>7</t>
  </si>
  <si>
    <t>8</t>
  </si>
  <si>
    <t>9</t>
  </si>
  <si>
    <t>10</t>
  </si>
  <si>
    <t>11</t>
  </si>
  <si>
    <t>12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</si>
  <si>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</si>
  <si>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</si>
  <si>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</si>
  <si>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</si>
  <si>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</si>
  <si>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 деятельности  администрации Подлесно-Тавлинского сельского поселения Кочкуровского муниципального района Республики Мордовия</t>
  </si>
  <si>
    <t>Глава Подлесно-Тавлинского сельского поселения Кочкуровского муниципального района Республики Мордовия</t>
  </si>
  <si>
    <t>00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</si>
  <si>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</si>
  <si>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</si>
  <si>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</si>
  <si>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глава 1,2 статья</t>
  </si>
  <si>
    <t>Субсидии на софинансирование расходных обязательств поселений</t>
  </si>
  <si>
    <t>65</t>
  </si>
  <si>
    <t>44205</t>
  </si>
  <si>
    <t>Субсидии на софинансирование расходных обязательст по финансовому обеспечению деятельности органов местного самоуправления и муниципальных учреждений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</si>
  <si>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</si>
  <si>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</si>
  <si>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Обеспечение  деятельности  администрации  Подлесно-Тавлинского сельского поселения Кочкуровского муниципального района Республики Мордовия</t>
  </si>
  <si>
    <t>Непрограммные расходы в рамках обеспечения деятельности администрации Подлесно-Тавлинского сельского поселения Кочкуровского муниципального района Республики Мордовия</t>
  </si>
  <si>
    <t xml:space="preserve">Расходы на выплаты по оплате труда работников органов местного самоуправления </t>
  </si>
  <si>
    <t>41110</t>
  </si>
  <si>
    <t>аппарат, 1,2 статья</t>
  </si>
  <si>
    <t xml:space="preserve">Расходы на обеспечение функций органов местного самоуправления 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</si>
  <si>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</si>
  <si>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</si>
  <si>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</si>
  <si>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расходы</t>
  </si>
  <si>
    <t>Иные бюджетные ассигнования</t>
  </si>
  <si>
    <t>Уплата налогов, сборов и иных платежей</t>
  </si>
  <si>
    <t>налоги</t>
  </si>
  <si>
    <t>44200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</si>
  <si>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</si>
  <si>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</si>
  <si>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</si>
  <si>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Обеспечение  деятельности  финансовых, налоговых и таможенных органов и органов финансового (финансово-бюджетного) надзора</t>
  </si>
  <si>
    <t>06</t>
  </si>
  <si>
    <t>Непрограммные расходы главных распорядителей бюджетных средств местного бюджета</t>
  </si>
  <si>
    <t>89</t>
  </si>
  <si>
    <t>Непрограммные расходы в рамках обеспечения деятельности главных распорядителей бюджетных средств местного бюджета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</si>
  <si>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</si>
  <si>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</si>
  <si>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Межбюджетные трансферты</t>
  </si>
  <si>
    <t>Иныемежбюджетные трансферты</t>
  </si>
  <si>
    <t>Резервные фонды</t>
  </si>
  <si>
    <t>Резервный фонд администрации  Подлесно-Тавлинского сельского поселения Кочкуровского муниципального района Республики Мордовия</t>
  </si>
  <si>
    <t>41180</t>
  </si>
  <si>
    <t>Резервные средства</t>
  </si>
  <si>
    <t>Национальная оборона</t>
  </si>
  <si>
    <t>Мобилизационная и вневойсковая подготовка</t>
  </si>
  <si>
    <t>03</t>
  </si>
  <si>
    <t>Осуществление  государственных полномочий Российско Федерации  по первичному воинскому учету на территориях, где отсутствуют военные комиссариаты</t>
  </si>
  <si>
    <t>51180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</si>
  <si>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</si>
  <si>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</si>
  <si>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</si>
  <si>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</si>
  <si>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Мероприятия по обеспечению пожарной безопасности</t>
  </si>
  <si>
    <t>42120</t>
  </si>
  <si>
    <t>Национальная экономика</t>
  </si>
  <si>
    <t>Дорожное хозяйство (дорожные фонды)</t>
  </si>
  <si>
    <t>09</t>
  </si>
  <si>
    <t xml:space="preserve">Программа «Комплексное развитие транспортной инфраструктуры Подлесно-Тавлинского  сельского поселения
Кочкуровского муниципального района Республики Мордовия на 2021-2028 годы» </t>
  </si>
  <si>
    <t>13</t>
  </si>
  <si>
    <t>Основное мероприятие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</si>
  <si>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>0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</si>
  <si>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</si>
  <si>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</si>
  <si>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Другие вопросы в области национальной экономики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</si>
</sst>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\-??&quot;р.&quot;_-;_-@_-"/>
    <numFmt numFmtId="165" formatCode="#,##0.0"/>
    <numFmt numFmtId="166" formatCode="0.0"/>
    <numFmt numFmtId="167" formatCode="#,##0.00_ ;\-#,##0.00\ "/>
  </numFmts>
  <fonts count="28">
    <font>
      <sz val="10"/>
      <color rgb="FF000000"/>
      <name val="Times New Roman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Verdana"/>
      <family val="2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sz val="11.5"/>
      <color indexed="8"/>
      <name val="Times New Roman"/>
      <family val="1"/>
      <charset val="204"/>
    </font>
    <font>
      <b/>
      <sz val="11.5"/>
      <color indexed="8"/>
      <name val="Times New Roman"/>
      <family val="1"/>
      <charset val="204"/>
    </font>
    <font>
      <b/>
      <sz val="11.5"/>
      <name val="Times New Roman"/>
      <family val="1"/>
      <charset val="204"/>
    </font>
    <font>
      <sz val="10"/>
      <name val="Times New Roman"/>
      <family val="1"/>
      <charset val="1"/>
    </font>
    <font>
      <b/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27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164" fontId="0" fillId="0" borderId="0">
      <alignment vertical="top" wrapText="1"/>
    </xf>
    <xf numFmtId="0" fontId="27" fillId="0" borderId="0"/>
  </cellStyleXfs>
  <cellXfs count="229">
    <xf numFmtId="164" fontId="0" fillId="0" borderId="0" xfId="0">
      <alignment vertical="top" wrapText="1"/>
    </xf>
    <xf numFmtId="164" fontId="4" fillId="0" borderId="0" xfId="1" applyNumberFormat="1" applyFont="1" applyAlignment="1">
      <alignment horizontal="left"/>
    </xf>
    <xf numFmtId="164" fontId="4" fillId="0" borderId="0" xfId="1" applyNumberFormat="1" applyFont="1" applyAlignment="1"/>
    <xf numFmtId="164" fontId="4" fillId="2" borderId="0" xfId="1" applyNumberFormat="1" applyFont="1" applyFill="1" applyAlignment="1"/>
    <xf numFmtId="165" fontId="4" fillId="2" borderId="0" xfId="1" applyNumberFormat="1" applyFont="1" applyFill="1" applyAlignment="1"/>
    <xf numFmtId="164" fontId="5" fillId="0" borderId="0" xfId="1" applyNumberFormat="1" applyFont="1" applyAlignment="1"/>
    <xf numFmtId="165" fontId="4" fillId="2" borderId="0" xfId="1" applyNumberFormat="1" applyFont="1" applyFill="1" applyBorder="1" applyAlignment="1">
      <alignment horizontal="left" vertical="top" wrapText="1"/>
    </xf>
    <xf numFmtId="164" fontId="7" fillId="0" borderId="0" xfId="1" applyNumberFormat="1" applyFont="1" applyAlignment="1">
      <alignment horizontal="left" wrapText="1"/>
    </xf>
    <xf numFmtId="164" fontId="7" fillId="0" borderId="0" xfId="1" applyNumberFormat="1" applyFont="1" applyAlignment="1">
      <alignment horizontal="center"/>
    </xf>
    <xf numFmtId="164" fontId="7" fillId="2" borderId="0" xfId="1" applyNumberFormat="1" applyFont="1" applyFill="1" applyAlignment="1">
      <alignment horizontal="center"/>
    </xf>
    <xf numFmtId="165" fontId="4" fillId="2" borderId="0" xfId="1" applyNumberFormat="1" applyFont="1" applyFill="1" applyAlignment="1">
      <alignment horizontal="right"/>
    </xf>
    <xf numFmtId="165" fontId="7" fillId="2" borderId="1" xfId="1" applyNumberFormat="1" applyFont="1" applyFill="1" applyBorder="1" applyAlignment="1">
      <alignment horizontal="center" vertical="center"/>
    </xf>
    <xf numFmtId="164" fontId="4" fillId="0" borderId="0" xfId="1" applyNumberFormat="1" applyFont="1" applyBorder="1" applyAlignment="1"/>
    <xf numFmtId="49" fontId="7" fillId="0" borderId="1" xfId="1" applyNumberFormat="1" applyFont="1" applyBorder="1" applyAlignment="1">
      <alignment horizontal="center"/>
    </xf>
    <xf numFmtId="49" fontId="7" fillId="2" borderId="1" xfId="1" applyNumberFormat="1" applyFont="1" applyFill="1" applyBorder="1" applyAlignment="1">
      <alignment horizontal="center"/>
    </xf>
    <xf numFmtId="49" fontId="4" fillId="0" borderId="0" xfId="1" applyNumberFormat="1" applyFont="1" applyBorder="1" applyAlignment="1"/>
    <xf numFmtId="49" fontId="7" fillId="0" borderId="1" xfId="0" applyNumberFormat="1" applyFont="1" applyBorder="1" applyAlignment="1">
      <alignment horizontal="left"/>
    </xf>
    <xf numFmtId="164" fontId="7" fillId="0" borderId="1" xfId="0" applyFont="1" applyBorder="1" applyAlignment="1">
      <alignment horizontal="left" wrapText="1"/>
    </xf>
    <xf numFmtId="165" fontId="7" fillId="2" borderId="1" xfId="0" applyNumberFormat="1" applyFont="1" applyFill="1" applyBorder="1" applyAlignment="1">
      <alignment horizontal="right"/>
    </xf>
    <xf numFmtId="164" fontId="4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left" vertical="center" wrapText="1"/>
    </xf>
    <xf numFmtId="165" fontId="4" fillId="2" borderId="1" xfId="0" applyNumberFormat="1" applyFont="1" applyFill="1" applyBorder="1" applyAlignment="1">
      <alignment horizontal="right"/>
    </xf>
    <xf numFmtId="2" fontId="4" fillId="2" borderId="2" xfId="0" applyNumberFormat="1" applyFont="1" applyFill="1" applyBorder="1" applyAlignment="1">
      <alignment horizontal="right"/>
    </xf>
    <xf numFmtId="0" fontId="4" fillId="0" borderId="3" xfId="0" applyNumberFormat="1" applyFont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right"/>
    </xf>
    <xf numFmtId="2" fontId="4" fillId="2" borderId="1" xfId="1" applyNumberFormat="1" applyFont="1" applyFill="1" applyBorder="1" applyAlignment="1">
      <alignment horizontal="right"/>
    </xf>
    <xf numFmtId="49" fontId="8" fillId="0" borderId="1" xfId="0" applyNumberFormat="1" applyFont="1" applyBorder="1" applyAlignment="1">
      <alignment horizontal="left"/>
    </xf>
    <xf numFmtId="164" fontId="8" fillId="3" borderId="1" xfId="0" applyFont="1" applyFill="1" applyBorder="1" applyAlignment="1">
      <alignment horizontal="left" wrapText="1"/>
    </xf>
    <xf numFmtId="49" fontId="9" fillId="0" borderId="1" xfId="0" applyNumberFormat="1" applyFont="1" applyBorder="1" applyAlignment="1">
      <alignment horizontal="left" wrapText="1"/>
    </xf>
    <xf numFmtId="164" fontId="9" fillId="0" borderId="1" xfId="0" applyFont="1" applyBorder="1" applyAlignment="1">
      <alignment horizontal="left" wrapText="1"/>
    </xf>
    <xf numFmtId="0" fontId="9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wrapText="1"/>
    </xf>
    <xf numFmtId="0" fontId="7" fillId="0" borderId="1" xfId="0" applyNumberFormat="1" applyFont="1" applyBorder="1" applyAlignment="1">
      <alignment horizontal="left" vertical="center" wrapText="1"/>
    </xf>
    <xf numFmtId="165" fontId="7" fillId="2" borderId="4" xfId="0" applyNumberFormat="1" applyFont="1" applyFill="1" applyBorder="1" applyAlignment="1">
      <alignment horizontal="right"/>
    </xf>
    <xf numFmtId="49" fontId="4" fillId="0" borderId="1" xfId="0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2" fontId="4" fillId="2" borderId="3" xfId="0" applyNumberFormat="1" applyFont="1" applyFill="1" applyBorder="1" applyAlignment="1">
      <alignment horizontal="right"/>
    </xf>
    <xf numFmtId="49" fontId="2" fillId="0" borderId="3" xfId="0" applyNumberFormat="1" applyFont="1" applyBorder="1" applyAlignment="1">
      <alignment horizontal="left" wrapText="1"/>
    </xf>
    <xf numFmtId="49" fontId="7" fillId="0" borderId="1" xfId="1" applyNumberFormat="1" applyFont="1" applyBorder="1" applyAlignment="1">
      <alignment horizontal="left"/>
    </xf>
    <xf numFmtId="0" fontId="7" fillId="0" borderId="1" xfId="1" applyNumberFormat="1" applyFont="1" applyBorder="1" applyAlignment="1">
      <alignment horizontal="left" wrapText="1"/>
    </xf>
    <xf numFmtId="165" fontId="7" fillId="2" borderId="1" xfId="1" applyNumberFormat="1" applyFont="1" applyFill="1" applyBorder="1"/>
    <xf numFmtId="49" fontId="4" fillId="2" borderId="1" xfId="1" applyNumberFormat="1" applyFont="1" applyFill="1" applyBorder="1" applyAlignment="1">
      <alignment horizontal="left"/>
    </xf>
    <xf numFmtId="0" fontId="4" fillId="0" borderId="1" xfId="1" applyNumberFormat="1" applyFont="1" applyBorder="1" applyAlignment="1">
      <alignment horizontal="left" wrapText="1"/>
    </xf>
    <xf numFmtId="165" fontId="4" fillId="2" borderId="1" xfId="1" applyNumberFormat="1" applyFont="1" applyFill="1" applyBorder="1"/>
    <xf numFmtId="49" fontId="4" fillId="2" borderId="2" xfId="1" applyNumberFormat="1" applyFont="1" applyFill="1" applyBorder="1" applyAlignment="1">
      <alignment horizontal="left"/>
    </xf>
    <xf numFmtId="0" fontId="4" fillId="0" borderId="2" xfId="1" applyNumberFormat="1" applyFont="1" applyBorder="1" applyAlignment="1">
      <alignment horizontal="left" wrapText="1"/>
    </xf>
    <xf numFmtId="165" fontId="4" fillId="2" borderId="2" xfId="1" applyNumberFormat="1" applyFont="1" applyFill="1" applyBorder="1"/>
    <xf numFmtId="49" fontId="4" fillId="0" borderId="1" xfId="1" applyNumberFormat="1" applyFont="1" applyBorder="1" applyAlignment="1">
      <alignment horizontal="left"/>
    </xf>
    <xf numFmtId="49" fontId="2" fillId="0" borderId="1" xfId="0" applyNumberFormat="1" applyFont="1" applyBorder="1" applyAlignment="1">
      <alignment wrapText="1"/>
    </xf>
    <xf numFmtId="164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vertical="top" wrapText="1"/>
    </xf>
    <xf numFmtId="2" fontId="4" fillId="2" borderId="1" xfId="1" applyNumberFormat="1" applyFont="1" applyFill="1" applyBorder="1"/>
    <xf numFmtId="0" fontId="4" fillId="0" borderId="1" xfId="1" applyNumberFormat="1" applyFont="1" applyBorder="1" applyAlignment="1">
      <alignment wrapText="1"/>
    </xf>
    <xf numFmtId="49" fontId="4" fillId="2" borderId="4" xfId="1" applyNumberFormat="1" applyFont="1" applyFill="1" applyBorder="1" applyAlignment="1">
      <alignment horizontal="left"/>
    </xf>
    <xf numFmtId="0" fontId="4" fillId="0" borderId="4" xfId="1" applyNumberFormat="1" applyFont="1" applyBorder="1" applyAlignment="1">
      <alignment wrapText="1"/>
    </xf>
    <xf numFmtId="2" fontId="4" fillId="0" borderId="4" xfId="1" applyNumberFormat="1" applyFont="1" applyBorder="1"/>
    <xf numFmtId="164" fontId="0" fillId="0" borderId="0" xfId="0" applyFont="1" applyAlignment="1">
      <alignment vertical="top" wrapText="1"/>
    </xf>
    <xf numFmtId="0" fontId="0" fillId="0" borderId="0" xfId="0" applyNumberFormat="1" applyFont="1" applyAlignment="1">
      <alignment horizontal="right" vertical="top" wrapText="1"/>
    </xf>
    <xf numFmtId="0" fontId="0" fillId="0" borderId="0" xfId="0" applyNumberFormat="1" applyFont="1" applyAlignment="1">
      <alignment horizontal="left" vertical="top" wrapText="1"/>
    </xf>
    <xf numFmtId="0" fontId="3" fillId="0" borderId="0" xfId="0" applyNumberFormat="1" applyFont="1" applyBorder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wrapText="1"/>
    </xf>
    <xf numFmtId="0" fontId="12" fillId="0" borderId="1" xfId="0" applyNumberFormat="1" applyFont="1" applyBorder="1" applyAlignment="1">
      <alignment horizontal="left" wrapText="1"/>
    </xf>
    <xf numFmtId="0" fontId="12" fillId="0" borderId="1" xfId="0" applyNumberFormat="1" applyFont="1" applyBorder="1" applyAlignment="1">
      <alignment horizontal="center" wrapText="1"/>
    </xf>
    <xf numFmtId="166" fontId="13" fillId="0" borderId="1" xfId="0" applyNumberFormat="1" applyFont="1" applyBorder="1" applyAlignment="1">
      <alignment horizontal="right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49" fontId="12" fillId="0" borderId="1" xfId="0" applyNumberFormat="1" applyFont="1" applyBorder="1" applyAlignment="1">
      <alignment horizontal="left" wrapText="1"/>
    </xf>
    <xf numFmtId="166" fontId="12" fillId="0" borderId="1" xfId="0" applyNumberFormat="1" applyFont="1" applyBorder="1" applyAlignment="1">
      <alignment horizontal="right" wrapText="1"/>
    </xf>
    <xf numFmtId="164" fontId="3" fillId="0" borderId="0" xfId="0" applyFont="1" applyBorder="1">
      <alignment vertical="top" wrapText="1"/>
    </xf>
    <xf numFmtId="167" fontId="0" fillId="0" borderId="0" xfId="0" applyNumberFormat="1" applyBorder="1">
      <alignment vertical="top" wrapText="1"/>
    </xf>
    <xf numFmtId="164" fontId="0" fillId="0" borderId="0" xfId="0" applyBorder="1">
      <alignment vertical="top" wrapText="1"/>
    </xf>
    <xf numFmtId="164" fontId="12" fillId="0" borderId="1" xfId="0" applyFont="1" applyBorder="1" applyAlignment="1">
      <alignment wrapText="1"/>
    </xf>
    <xf numFmtId="167" fontId="0" fillId="0" borderId="0" xfId="0" applyNumberFormat="1">
      <alignment vertical="top" wrapText="1"/>
    </xf>
    <xf numFmtId="164" fontId="3" fillId="0" borderId="0" xfId="0" applyFont="1">
      <alignment vertical="top" wrapText="1"/>
    </xf>
    <xf numFmtId="0" fontId="12" fillId="0" borderId="1" xfId="0" applyNumberFormat="1" applyFont="1" applyBorder="1" applyAlignment="1">
      <alignment vertical="top" wrapText="1"/>
    </xf>
    <xf numFmtId="164" fontId="13" fillId="0" borderId="1" xfId="0" applyFont="1" applyBorder="1" applyAlignment="1">
      <alignment horizontal="left" wrapText="1"/>
    </xf>
    <xf numFmtId="49" fontId="13" fillId="0" borderId="5" xfId="0" applyNumberFormat="1" applyFont="1" applyBorder="1" applyAlignment="1">
      <alignment horizontal="left" wrapText="1"/>
    </xf>
    <xf numFmtId="164" fontId="12" fillId="0" borderId="1" xfId="0" applyFont="1" applyBorder="1" applyAlignment="1">
      <alignment horizontal="left" wrapText="1"/>
    </xf>
    <xf numFmtId="49" fontId="12" fillId="0" borderId="5" xfId="0" applyNumberFormat="1" applyFont="1" applyBorder="1" applyAlignment="1">
      <alignment horizontal="left" wrapText="1"/>
    </xf>
    <xf numFmtId="164" fontId="14" fillId="0" borderId="1" xfId="0" applyFont="1" applyBorder="1" applyAlignment="1">
      <alignment wrapText="1"/>
    </xf>
    <xf numFmtId="0" fontId="12" fillId="0" borderId="2" xfId="0" applyNumberFormat="1" applyFont="1" applyBorder="1" applyAlignment="1">
      <alignment horizontal="left" wrapText="1"/>
    </xf>
    <xf numFmtId="0" fontId="13" fillId="0" borderId="2" xfId="1" applyNumberFormat="1" applyFont="1" applyBorder="1" applyAlignment="1">
      <alignment horizontal="left" wrapText="1"/>
    </xf>
    <xf numFmtId="49" fontId="13" fillId="0" borderId="5" xfId="1" applyNumberFormat="1" applyFont="1" applyBorder="1" applyAlignment="1">
      <alignment horizontal="left" wrapText="1"/>
    </xf>
    <xf numFmtId="49" fontId="13" fillId="0" borderId="1" xfId="1" applyNumberFormat="1" applyFont="1" applyBorder="1" applyAlignment="1">
      <alignment horizontal="left" wrapText="1"/>
    </xf>
    <xf numFmtId="0" fontId="13" fillId="0" borderId="1" xfId="1" applyNumberFormat="1" applyFont="1" applyBorder="1" applyAlignment="1">
      <alignment horizontal="left" wrapText="1"/>
    </xf>
    <xf numFmtId="0" fontId="12" fillId="0" borderId="2" xfId="1" applyNumberFormat="1" applyFont="1" applyBorder="1" applyAlignment="1">
      <alignment horizontal="left" wrapText="1"/>
    </xf>
    <xf numFmtId="49" fontId="12" fillId="0" borderId="5" xfId="1" applyNumberFormat="1" applyFont="1" applyBorder="1" applyAlignment="1">
      <alignment horizontal="left" wrapText="1"/>
    </xf>
    <xf numFmtId="49" fontId="12" fillId="0" borderId="1" xfId="1" applyNumberFormat="1" applyFont="1" applyBorder="1" applyAlignment="1">
      <alignment horizontal="left" wrapText="1"/>
    </xf>
    <xf numFmtId="0" fontId="12" fillId="0" borderId="1" xfId="1" applyNumberFormat="1" applyFont="1" applyBorder="1" applyAlignment="1">
      <alignment horizontal="left" wrapText="1"/>
    </xf>
    <xf numFmtId="164" fontId="12" fillId="0" borderId="1" xfId="1" applyNumberFormat="1" applyFont="1" applyBorder="1" applyAlignment="1">
      <alignment horizontal="left" wrapText="1"/>
    </xf>
    <xf numFmtId="166" fontId="3" fillId="0" borderId="1" xfId="0" applyNumberFormat="1" applyFont="1" applyBorder="1" applyAlignment="1">
      <alignment horizontal="right" wrapText="1"/>
    </xf>
    <xf numFmtId="164" fontId="11" fillId="0" borderId="0" xfId="0" applyFont="1">
      <alignment vertical="top" wrapText="1"/>
    </xf>
    <xf numFmtId="0" fontId="15" fillId="0" borderId="1" xfId="0" applyNumberFormat="1" applyFont="1" applyBorder="1" applyAlignment="1">
      <alignment horizontal="left" wrapText="1"/>
    </xf>
    <xf numFmtId="0" fontId="12" fillId="0" borderId="4" xfId="0" applyNumberFormat="1" applyFont="1" applyBorder="1" applyAlignment="1">
      <alignment horizontal="left" wrapText="1"/>
    </xf>
    <xf numFmtId="0" fontId="12" fillId="0" borderId="1" xfId="0" applyNumberFormat="1" applyFont="1" applyBorder="1" applyAlignment="1">
      <alignment wrapText="1"/>
    </xf>
    <xf numFmtId="164" fontId="16" fillId="0" borderId="1" xfId="0" applyFont="1" applyBorder="1" applyAlignment="1">
      <alignment horizontal="left" wrapText="1"/>
    </xf>
    <xf numFmtId="49" fontId="13" fillId="0" borderId="1" xfId="0" applyNumberFormat="1" applyFont="1" applyBorder="1" applyAlignment="1">
      <alignment wrapText="1"/>
    </xf>
    <xf numFmtId="49" fontId="12" fillId="0" borderId="2" xfId="0" applyNumberFormat="1" applyFont="1" applyBorder="1" applyAlignment="1">
      <alignment horizontal="left" wrapText="1"/>
    </xf>
    <xf numFmtId="49" fontId="12" fillId="0" borderId="2" xfId="0" applyNumberFormat="1" applyFont="1" applyBorder="1" applyAlignment="1">
      <alignment wrapText="1"/>
    </xf>
    <xf numFmtId="49" fontId="0" fillId="0" borderId="1" xfId="0" applyNumberFormat="1" applyFont="1" applyBorder="1" applyAlignment="1">
      <alignment wrapText="1"/>
    </xf>
    <xf numFmtId="49" fontId="0" fillId="0" borderId="1" xfId="0" applyNumberFormat="1" applyFont="1" applyBorder="1" applyAlignment="1">
      <alignment horizontal="left" wrapText="1"/>
    </xf>
    <xf numFmtId="0" fontId="0" fillId="0" borderId="1" xfId="0" applyNumberFormat="1" applyFont="1" applyBorder="1" applyAlignment="1">
      <alignment wrapText="1"/>
    </xf>
    <xf numFmtId="49" fontId="11" fillId="0" borderId="1" xfId="0" applyNumberFormat="1" applyFont="1" applyBorder="1" applyAlignment="1">
      <alignment horizontal="left" wrapText="1"/>
    </xf>
    <xf numFmtId="164" fontId="3" fillId="0" borderId="1" xfId="0" applyFont="1" applyBorder="1" applyAlignment="1">
      <alignment horizontal="left" vertical="top" wrapText="1"/>
    </xf>
    <xf numFmtId="164" fontId="17" fillId="0" borderId="1" xfId="0" applyFont="1" applyBorder="1" applyAlignment="1">
      <alignment horizontal="left" wrapText="1"/>
    </xf>
    <xf numFmtId="166" fontId="0" fillId="0" borderId="1" xfId="0" applyNumberFormat="1" applyFont="1" applyBorder="1" applyAlignment="1">
      <alignment wrapText="1"/>
    </xf>
    <xf numFmtId="0" fontId="0" fillId="0" borderId="2" xfId="0" applyNumberFormat="1" applyFont="1" applyBorder="1" applyAlignment="1">
      <alignment wrapText="1"/>
    </xf>
    <xf numFmtId="49" fontId="0" fillId="0" borderId="2" xfId="0" applyNumberFormat="1" applyFont="1" applyBorder="1" applyAlignment="1">
      <alignment horizontal="left" wrapText="1"/>
    </xf>
    <xf numFmtId="166" fontId="0" fillId="0" borderId="2" xfId="0" applyNumberFormat="1" applyFont="1" applyBorder="1" applyAlignment="1">
      <alignment wrapText="1"/>
    </xf>
    <xf numFmtId="164" fontId="11" fillId="0" borderId="1" xfId="0" applyFont="1" applyBorder="1" applyAlignment="1">
      <alignment vertical="top" wrapText="1"/>
    </xf>
    <xf numFmtId="1" fontId="11" fillId="0" borderId="1" xfId="0" applyNumberFormat="1" applyFont="1" applyBorder="1" applyAlignment="1">
      <alignment vertical="top" wrapText="1"/>
    </xf>
    <xf numFmtId="166" fontId="11" fillId="0" borderId="1" xfId="0" applyNumberFormat="1" applyFont="1" applyBorder="1" applyAlignment="1">
      <alignment horizontal="right" vertical="top" wrapText="1"/>
    </xf>
    <xf numFmtId="164" fontId="0" fillId="0" borderId="1" xfId="0" applyFont="1" applyBorder="1" applyAlignment="1">
      <alignment vertical="top" wrapText="1"/>
    </xf>
    <xf numFmtId="1" fontId="0" fillId="0" borderId="1" xfId="0" applyNumberFormat="1" applyFont="1" applyBorder="1" applyAlignment="1">
      <alignment vertical="top" wrapText="1"/>
    </xf>
    <xf numFmtId="166" fontId="0" fillId="0" borderId="1" xfId="0" applyNumberFormat="1" applyFont="1" applyBorder="1" applyAlignment="1">
      <alignment horizontal="right" vertical="top" wrapText="1"/>
    </xf>
    <xf numFmtId="1" fontId="0" fillId="0" borderId="1" xfId="0" applyNumberFormat="1" applyFont="1" applyBorder="1" applyAlignment="1">
      <alignment horizontal="right" wrapText="1"/>
    </xf>
    <xf numFmtId="166" fontId="0" fillId="0" borderId="1" xfId="0" applyNumberFormat="1" applyFont="1" applyBorder="1" applyAlignment="1">
      <alignment horizontal="right" wrapText="1"/>
    </xf>
    <xf numFmtId="49" fontId="0" fillId="0" borderId="1" xfId="0" applyNumberFormat="1" applyFont="1" applyBorder="1" applyAlignment="1">
      <alignment horizontal="right" wrapText="1"/>
    </xf>
    <xf numFmtId="49" fontId="0" fillId="0" borderId="1" xfId="0" applyNumberFormat="1" applyFont="1" applyBorder="1" applyAlignment="1">
      <alignment vertical="top" wrapText="1"/>
    </xf>
    <xf numFmtId="1" fontId="0" fillId="0" borderId="2" xfId="0" applyNumberFormat="1" applyFont="1" applyBorder="1" applyAlignment="1">
      <alignment vertical="top" wrapText="1"/>
    </xf>
    <xf numFmtId="49" fontId="0" fillId="0" borderId="2" xfId="0" applyNumberFormat="1" applyFont="1" applyBorder="1" applyAlignment="1">
      <alignment vertical="top" wrapText="1"/>
    </xf>
    <xf numFmtId="166" fontId="0" fillId="0" borderId="2" xfId="0" applyNumberFormat="1" applyFont="1" applyBorder="1" applyAlignment="1">
      <alignment horizontal="right" vertical="top" wrapText="1"/>
    </xf>
    <xf numFmtId="166" fontId="0" fillId="0" borderId="1" xfId="0" applyNumberFormat="1" applyBorder="1" applyAlignment="1">
      <alignment horizontal="right" vertical="top" wrapText="1"/>
    </xf>
    <xf numFmtId="49" fontId="11" fillId="0" borderId="5" xfId="0" applyNumberFormat="1" applyFont="1" applyBorder="1" applyAlignment="1">
      <alignment horizontal="left" wrapText="1"/>
    </xf>
    <xf numFmtId="49" fontId="0" fillId="0" borderId="5" xfId="0" applyNumberFormat="1" applyFont="1" applyBorder="1" applyAlignment="1">
      <alignment horizontal="left" wrapText="1"/>
    </xf>
    <xf numFmtId="166" fontId="3" fillId="0" borderId="1" xfId="0" applyNumberFormat="1" applyFont="1" applyBorder="1" applyAlignment="1">
      <alignment horizontal="right" vertical="top" wrapText="1"/>
    </xf>
    <xf numFmtId="164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horizontal="center" vertical="top" wrapText="1"/>
    </xf>
    <xf numFmtId="49" fontId="11" fillId="0" borderId="1" xfId="0" applyNumberFormat="1" applyFont="1" applyBorder="1" applyAlignment="1">
      <alignment horizontal="center" wrapText="1"/>
    </xf>
    <xf numFmtId="49" fontId="15" fillId="0" borderId="1" xfId="0" applyNumberFormat="1" applyFont="1" applyBorder="1" applyAlignment="1">
      <alignment horizontal="left" wrapText="1"/>
    </xf>
    <xf numFmtId="49" fontId="15" fillId="0" borderId="5" xfId="0" applyNumberFormat="1" applyFont="1" applyBorder="1" applyAlignment="1">
      <alignment horizontal="left" wrapText="1"/>
    </xf>
    <xf numFmtId="49" fontId="12" fillId="0" borderId="1" xfId="0" applyNumberFormat="1" applyFont="1" applyBorder="1" applyAlignment="1">
      <alignment horizontal="center" wrapText="1"/>
    </xf>
    <xf numFmtId="49" fontId="0" fillId="0" borderId="1" xfId="0" applyNumberFormat="1" applyFont="1" applyBorder="1" applyAlignment="1">
      <alignment horizontal="center" wrapText="1"/>
    </xf>
    <xf numFmtId="49" fontId="0" fillId="0" borderId="2" xfId="0" applyNumberFormat="1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left" wrapText="1"/>
    </xf>
    <xf numFmtId="49" fontId="0" fillId="0" borderId="2" xfId="0" applyNumberFormat="1" applyBorder="1" applyAlignment="1">
      <alignment horizontal="left" wrapText="1"/>
    </xf>
    <xf numFmtId="1" fontId="0" fillId="0" borderId="1" xfId="0" applyNumberFormat="1" applyFont="1" applyBorder="1" applyAlignment="1">
      <alignment horizontal="left" vertical="top" wrapText="1"/>
    </xf>
    <xf numFmtId="1" fontId="0" fillId="0" borderId="1" xfId="0" applyNumberFormat="1" applyFont="1" applyBorder="1" applyAlignment="1">
      <alignment horizontal="center" vertical="top" wrapText="1"/>
    </xf>
    <xf numFmtId="49" fontId="0" fillId="0" borderId="1" xfId="0" applyNumberFormat="1" applyFont="1" applyBorder="1" applyAlignment="1">
      <alignment horizontal="right" vertical="top" wrapText="1"/>
    </xf>
    <xf numFmtId="2" fontId="0" fillId="0" borderId="1" xfId="0" applyNumberFormat="1" applyFont="1" applyBorder="1" applyAlignment="1">
      <alignment horizontal="right" vertical="top" wrapText="1"/>
    </xf>
    <xf numFmtId="1" fontId="0" fillId="0" borderId="2" xfId="0" applyNumberFormat="1" applyFont="1" applyBorder="1" applyAlignment="1">
      <alignment horizontal="left" vertical="top" wrapText="1"/>
    </xf>
    <xf numFmtId="1" fontId="0" fillId="0" borderId="2" xfId="0" applyNumberFormat="1" applyFont="1" applyBorder="1" applyAlignment="1">
      <alignment horizontal="center" vertical="top" wrapText="1"/>
    </xf>
    <xf numFmtId="49" fontId="0" fillId="0" borderId="2" xfId="0" applyNumberFormat="1" applyFont="1" applyBorder="1" applyAlignment="1">
      <alignment horizontal="right" vertical="top" wrapText="1"/>
    </xf>
    <xf numFmtId="2" fontId="0" fillId="0" borderId="2" xfId="0" applyNumberFormat="1" applyFont="1" applyBorder="1" applyAlignment="1">
      <alignment horizontal="right" vertical="top" wrapText="1"/>
    </xf>
    <xf numFmtId="2" fontId="3" fillId="0" borderId="2" xfId="0" applyNumberFormat="1" applyFont="1" applyBorder="1" applyAlignment="1">
      <alignment horizontal="right" vertical="top" wrapText="1"/>
    </xf>
    <xf numFmtId="2" fontId="0" fillId="0" borderId="1" xfId="0" applyNumberFormat="1" applyFont="1" applyBorder="1" applyAlignment="1">
      <alignment vertical="top" wrapText="1"/>
    </xf>
    <xf numFmtId="2" fontId="0" fillId="0" borderId="1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 wrapText="1"/>
    </xf>
    <xf numFmtId="1" fontId="0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49" fontId="12" fillId="0" borderId="1" xfId="1" applyNumberFormat="1" applyFon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2" fontId="3" fillId="0" borderId="1" xfId="0" applyNumberFormat="1" applyFont="1" applyBorder="1" applyAlignment="1">
      <alignment vertical="top" wrapText="1"/>
    </xf>
    <xf numFmtId="164" fontId="12" fillId="0" borderId="4" xfId="0" applyFont="1" applyBorder="1" applyAlignment="1">
      <alignment wrapText="1"/>
    </xf>
    <xf numFmtId="49" fontId="12" fillId="0" borderId="4" xfId="0" applyNumberFormat="1" applyFont="1" applyBorder="1" applyAlignment="1">
      <alignment horizontal="left" wrapText="1"/>
    </xf>
    <xf numFmtId="49" fontId="12" fillId="0" borderId="4" xfId="0" applyNumberFormat="1" applyFont="1" applyBorder="1" applyAlignment="1">
      <alignment horizontal="center" wrapText="1"/>
    </xf>
    <xf numFmtId="166" fontId="12" fillId="0" borderId="4" xfId="0" applyNumberFormat="1" applyFont="1" applyBorder="1" applyAlignment="1">
      <alignment horizontal="right" wrapText="1"/>
    </xf>
    <xf numFmtId="49" fontId="12" fillId="0" borderId="1" xfId="0" applyNumberFormat="1" applyFont="1" applyBorder="1" applyAlignment="1">
      <alignment wrapText="1"/>
    </xf>
    <xf numFmtId="49" fontId="12" fillId="0" borderId="1" xfId="0" applyNumberFormat="1" applyFont="1" applyBorder="1" applyAlignment="1">
      <alignment vertical="top" wrapText="1"/>
    </xf>
    <xf numFmtId="166" fontId="13" fillId="0" borderId="2" xfId="0" applyNumberFormat="1" applyFont="1" applyBorder="1" applyAlignment="1">
      <alignment horizontal="right" wrapText="1"/>
    </xf>
    <xf numFmtId="49" fontId="12" fillId="0" borderId="3" xfId="0" applyNumberFormat="1" applyFont="1" applyBorder="1" applyAlignment="1">
      <alignment horizontal="left" wrapText="1"/>
    </xf>
    <xf numFmtId="4" fontId="12" fillId="0" borderId="1" xfId="0" applyNumberFormat="1" applyFont="1" applyBorder="1" applyAlignment="1">
      <alignment horizontal="right" wrapText="1"/>
    </xf>
    <xf numFmtId="166" fontId="13" fillId="0" borderId="3" xfId="0" applyNumberFormat="1" applyFont="1" applyBorder="1" applyAlignment="1">
      <alignment horizontal="right" wrapText="1"/>
    </xf>
    <xf numFmtId="4" fontId="3" fillId="0" borderId="1" xfId="0" applyNumberFormat="1" applyFont="1" applyBorder="1">
      <alignment vertical="top" wrapText="1"/>
    </xf>
    <xf numFmtId="165" fontId="12" fillId="0" borderId="1" xfId="0" applyNumberFormat="1" applyFont="1" applyBorder="1" applyAlignment="1">
      <alignment horizontal="right" wrapText="1"/>
    </xf>
    <xf numFmtId="165" fontId="12" fillId="0" borderId="1" xfId="0" applyNumberFormat="1" applyFont="1" applyBorder="1" applyAlignment="1">
      <alignment wrapText="1"/>
    </xf>
    <xf numFmtId="2" fontId="0" fillId="0" borderId="6" xfId="0" applyNumberFormat="1" applyFont="1" applyBorder="1" applyAlignment="1">
      <alignment wrapText="1"/>
    </xf>
    <xf numFmtId="2" fontId="0" fillId="0" borderId="2" xfId="0" applyNumberFormat="1" applyFont="1" applyBorder="1" applyAlignment="1">
      <alignment wrapText="1"/>
    </xf>
    <xf numFmtId="0" fontId="17" fillId="0" borderId="0" xfId="1" applyNumberFormat="1" applyFont="1" applyAlignment="1"/>
    <xf numFmtId="0" fontId="1" fillId="0" borderId="0" xfId="1" applyNumberFormat="1" applyFont="1" applyAlignment="1"/>
    <xf numFmtId="0" fontId="18" fillId="0" borderId="0" xfId="1" applyNumberFormat="1" applyFont="1" applyBorder="1" applyAlignment="1">
      <alignment wrapText="1"/>
    </xf>
    <xf numFmtId="0" fontId="19" fillId="0" borderId="0" xfId="1" applyNumberFormat="1" applyFont="1" applyBorder="1" applyAlignment="1">
      <alignment horizontal="center" wrapText="1"/>
    </xf>
    <xf numFmtId="0" fontId="19" fillId="0" borderId="0" xfId="1" applyNumberFormat="1" applyFont="1" applyBorder="1" applyAlignment="1">
      <alignment wrapText="1"/>
    </xf>
    <xf numFmtId="0" fontId="19" fillId="0" borderId="0" xfId="1" applyNumberFormat="1" applyFont="1" applyBorder="1" applyAlignment="1">
      <alignment horizontal="left"/>
    </xf>
    <xf numFmtId="0" fontId="1" fillId="0" borderId="0" xfId="1" applyNumberFormat="1" applyFont="1" applyAlignment="1">
      <alignment wrapText="1"/>
    </xf>
    <xf numFmtId="0" fontId="17" fillId="0" borderId="0" xfId="1" applyNumberFormat="1" applyFont="1" applyAlignment="1">
      <alignment wrapText="1"/>
    </xf>
    <xf numFmtId="165" fontId="21" fillId="0" borderId="0" xfId="1" applyNumberFormat="1" applyFont="1" applyBorder="1" applyAlignment="1">
      <alignment wrapText="1"/>
    </xf>
    <xf numFmtId="165" fontId="22" fillId="0" borderId="0" xfId="1" applyNumberFormat="1" applyFont="1" applyBorder="1" applyAlignment="1">
      <alignment wrapText="1"/>
    </xf>
    <xf numFmtId="0" fontId="20" fillId="0" borderId="1" xfId="1" applyNumberFormat="1" applyFont="1" applyBorder="1" applyAlignment="1">
      <alignment horizontal="center" vertical="center" wrapText="1"/>
    </xf>
    <xf numFmtId="2" fontId="17" fillId="0" borderId="0" xfId="1" applyNumberFormat="1" applyFont="1" applyAlignment="1"/>
    <xf numFmtId="49" fontId="20" fillId="0" borderId="1" xfId="1" applyNumberFormat="1" applyFont="1" applyBorder="1" applyAlignment="1">
      <alignment horizontal="center" vertical="top"/>
    </xf>
    <xf numFmtId="49" fontId="20" fillId="0" borderId="1" xfId="1" applyNumberFormat="1" applyFont="1" applyBorder="1" applyAlignment="1">
      <alignment horizontal="center"/>
    </xf>
    <xf numFmtId="1" fontId="20" fillId="0" borderId="1" xfId="1" applyNumberFormat="1" applyFont="1" applyBorder="1" applyAlignment="1">
      <alignment horizontal="center"/>
    </xf>
    <xf numFmtId="164" fontId="23" fillId="2" borderId="1" xfId="0" applyFont="1" applyFill="1" applyBorder="1" applyAlignment="1">
      <alignment horizontal="left" vertical="top" wrapText="1"/>
    </xf>
    <xf numFmtId="165" fontId="20" fillId="0" borderId="1" xfId="1" applyNumberFormat="1" applyFont="1" applyBorder="1" applyAlignment="1">
      <alignment horizontal="right"/>
    </xf>
    <xf numFmtId="165" fontId="20" fillId="0" borderId="0" xfId="1" applyNumberFormat="1" applyFont="1" applyBorder="1" applyAlignment="1">
      <alignment horizontal="right"/>
    </xf>
    <xf numFmtId="164" fontId="24" fillId="2" borderId="1" xfId="0" applyFont="1" applyFill="1" applyBorder="1" applyAlignment="1">
      <alignment horizontal="center" vertical="top" wrapText="1"/>
    </xf>
    <xf numFmtId="165" fontId="17" fillId="0" borderId="0" xfId="1" applyNumberFormat="1" applyFont="1" applyBorder="1" applyAlignment="1"/>
    <xf numFmtId="0" fontId="17" fillId="0" borderId="0" xfId="1" applyNumberFormat="1" applyFont="1" applyBorder="1" applyAlignment="1"/>
    <xf numFmtId="0" fontId="18" fillId="0" borderId="0" xfId="1" applyNumberFormat="1" applyFont="1" applyBorder="1" applyAlignment="1"/>
    <xf numFmtId="0" fontId="16" fillId="0" borderId="0" xfId="1" applyNumberFormat="1" applyFont="1" applyBorder="1" applyAlignment="1"/>
    <xf numFmtId="164" fontId="23" fillId="2" borderId="1" xfId="0" applyFont="1" applyFill="1" applyBorder="1" applyAlignment="1">
      <alignment horizontal="center" vertical="top" wrapText="1"/>
    </xf>
    <xf numFmtId="164" fontId="23" fillId="2" borderId="1" xfId="0" applyFont="1" applyFill="1" applyBorder="1" applyAlignment="1">
      <alignment horizontal="justify" vertical="top" wrapText="1"/>
    </xf>
    <xf numFmtId="165" fontId="18" fillId="0" borderId="1" xfId="1" applyNumberFormat="1" applyFont="1" applyBorder="1" applyAlignment="1">
      <alignment horizontal="right"/>
    </xf>
    <xf numFmtId="164" fontId="23" fillId="2" borderId="1" xfId="0" applyFont="1" applyFill="1" applyBorder="1" applyAlignment="1">
      <alignment vertical="top" wrapText="1"/>
    </xf>
    <xf numFmtId="164" fontId="24" fillId="2" borderId="1" xfId="0" applyFont="1" applyFill="1" applyBorder="1" applyAlignment="1">
      <alignment vertical="top" wrapText="1"/>
    </xf>
    <xf numFmtId="165" fontId="17" fillId="0" borderId="0" xfId="1" applyNumberFormat="1" applyFont="1" applyAlignment="1"/>
    <xf numFmtId="0" fontId="26" fillId="0" borderId="0" xfId="1" applyNumberFormat="1" applyFont="1" applyAlignment="1"/>
    <xf numFmtId="0" fontId="4" fillId="0" borderId="1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top"/>
    </xf>
    <xf numFmtId="165" fontId="4" fillId="0" borderId="1" xfId="1" applyNumberFormat="1" applyFont="1" applyBorder="1" applyAlignment="1">
      <alignment horizontal="center" wrapText="1"/>
    </xf>
    <xf numFmtId="165" fontId="4" fillId="0" borderId="1" xfId="1" applyNumberFormat="1" applyFont="1" applyBorder="1" applyAlignment="1">
      <alignment horizontal="center"/>
    </xf>
    <xf numFmtId="0" fontId="4" fillId="0" borderId="1" xfId="1" applyNumberFormat="1" applyFont="1" applyBorder="1" applyAlignment="1"/>
    <xf numFmtId="165" fontId="4" fillId="2" borderId="0" xfId="1" applyNumberFormat="1" applyFont="1" applyFill="1" applyBorder="1" applyAlignment="1">
      <alignment horizontal="left" vertical="top" wrapText="1"/>
    </xf>
    <xf numFmtId="164" fontId="6" fillId="0" borderId="0" xfId="1" applyNumberFormat="1" applyFont="1" applyBorder="1" applyAlignment="1">
      <alignment horizontal="center" vertical="top" wrapText="1"/>
    </xf>
    <xf numFmtId="164" fontId="7" fillId="0" borderId="1" xfId="1" applyNumberFormat="1" applyFont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164" fontId="3" fillId="0" borderId="0" xfId="0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left" vertical="top" wrapText="1"/>
    </xf>
    <xf numFmtId="0" fontId="10" fillId="0" borderId="0" xfId="0" applyNumberFormat="1" applyFont="1" applyBorder="1" applyAlignment="1">
      <alignment horizontal="center" vertical="top" wrapText="1"/>
    </xf>
    <xf numFmtId="0" fontId="0" fillId="0" borderId="0" xfId="0" applyNumberFormat="1" applyFont="1" applyBorder="1" applyAlignment="1">
      <alignment horizontal="right" vertical="top" wrapText="1"/>
    </xf>
    <xf numFmtId="49" fontId="11" fillId="0" borderId="1" xfId="0" applyNumberFormat="1" applyFont="1" applyBorder="1" applyAlignment="1">
      <alignment horizontal="center" vertical="center" wrapText="1"/>
    </xf>
    <xf numFmtId="0" fontId="18" fillId="0" borderId="0" xfId="1" applyNumberFormat="1" applyFont="1" applyBorder="1" applyAlignment="1">
      <alignment horizontal="left" vertical="top" wrapText="1"/>
    </xf>
    <xf numFmtId="0" fontId="20" fillId="0" borderId="0" xfId="1" applyNumberFormat="1" applyFont="1" applyBorder="1" applyAlignment="1">
      <alignment horizontal="center" vertical="top" wrapText="1"/>
    </xf>
    <xf numFmtId="0" fontId="20" fillId="0" borderId="1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top" wrapText="1"/>
    </xf>
    <xf numFmtId="0" fontId="25" fillId="0" borderId="1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left" wrapText="1"/>
    </xf>
    <xf numFmtId="165" fontId="4" fillId="0" borderId="1" xfId="1" applyNumberFormat="1" applyFont="1" applyBorder="1" applyAlignment="1">
      <alignment horizontal="center"/>
    </xf>
    <xf numFmtId="165" fontId="4" fillId="0" borderId="1" xfId="1" applyNumberFormat="1" applyFont="1" applyBorder="1" applyAlignment="1">
      <alignment horizontal="center" wrapText="1"/>
    </xf>
    <xf numFmtId="0" fontId="4" fillId="0" borderId="1" xfId="1" applyNumberFormat="1" applyFont="1" applyBorder="1" applyAlignment="1">
      <alignment horizontal="center" wrapText="1"/>
    </xf>
    <xf numFmtId="0" fontId="4" fillId="0" borderId="1" xfId="1" applyNumberFormat="1" applyFont="1" applyBorder="1" applyAlignment="1">
      <alignment horizontal="center" vertical="center"/>
    </xf>
    <xf numFmtId="0" fontId="1" fillId="0" borderId="0" xfId="1" applyNumberFormat="1" applyFont="1" applyBorder="1" applyAlignment="1">
      <alignment horizontal="right"/>
    </xf>
    <xf numFmtId="164" fontId="10" fillId="0" borderId="0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Пояснение" xfId="1" builtinId="53" customBuiltin="1"/>
  </cellStyles>
  <dxfs count="5">
    <dxf>
      <font>
        <b val="0"/>
        <color rgb="FF000000"/>
      </font>
      <fill>
        <patternFill>
          <bgColor rgb="FFFFFFFF"/>
        </patternFill>
      </fill>
    </dxf>
    <dxf>
      <font>
        <b val="0"/>
        <color rgb="FF000000"/>
      </font>
      <fill>
        <patternFill>
          <bgColor rgb="FFFFFFFF"/>
        </patternFill>
      </fill>
    </dxf>
    <dxf>
      <font>
        <b val="0"/>
        <color rgb="FF000000"/>
      </font>
      <fill>
        <patternFill>
          <bgColor rgb="FFFFFFFF"/>
        </patternFill>
      </fill>
    </dxf>
    <dxf>
      <font>
        <b val="0"/>
        <color rgb="FF000000"/>
      </font>
      <fill>
        <patternFill>
          <bgColor rgb="FFFFFFFF"/>
        </patternFill>
      </fill>
    </dxf>
    <dxf>
      <font>
        <b val="0"/>
        <color rgb="FF000000"/>
      </font>
      <fill>
        <patternFill>
          <bgColor rgb="FFFFFFFF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view="pageBreakPreview" topLeftCell="A31" zoomScaleNormal="100" workbookViewId="0">
      <selection activeCell="C41" sqref="C41:E41"/>
    </sheetView>
  </sheetViews>
  <sheetFormatPr defaultRowHeight="12.75"/>
  <cols>
    <col min="1" max="1" width="30.33203125" style="1" customWidth="1"/>
    <col min="2" max="2" width="66.83203125" style="2" customWidth="1"/>
    <col min="3" max="4" width="14.5" style="3" customWidth="1"/>
    <col min="5" max="5" width="15.1640625" style="4" customWidth="1"/>
    <col min="6" max="16384" width="9.33203125" style="2"/>
  </cols>
  <sheetData>
    <row r="1" spans="1:5" ht="15" customHeight="1">
      <c r="A1" s="1" t="s">
        <v>98</v>
      </c>
      <c r="B1" s="5"/>
      <c r="C1" s="207" t="s">
        <v>99</v>
      </c>
      <c r="D1" s="207"/>
      <c r="E1" s="207"/>
    </row>
    <row r="2" spans="1:5" ht="14.25">
      <c r="B2" s="5"/>
      <c r="C2" s="207"/>
      <c r="D2" s="207"/>
      <c r="E2" s="207"/>
    </row>
    <row r="3" spans="1:5" ht="14.25">
      <c r="B3" s="5"/>
      <c r="C3" s="207"/>
      <c r="D3" s="207"/>
      <c r="E3" s="207"/>
    </row>
    <row r="4" spans="1:5" ht="33.75" customHeight="1">
      <c r="B4" s="5"/>
      <c r="C4" s="207"/>
      <c r="D4" s="207"/>
      <c r="E4" s="207"/>
    </row>
    <row r="5" spans="1:5" ht="30.75" customHeight="1">
      <c r="C5" s="207"/>
      <c r="D5" s="207"/>
      <c r="E5" s="207"/>
    </row>
    <row r="6" spans="1:5" ht="21" customHeight="1">
      <c r="C6" s="6"/>
      <c r="D6" s="6"/>
      <c r="E6" s="6"/>
    </row>
    <row r="7" spans="1:5" ht="52.5" customHeight="1">
      <c r="A7" s="208" t="s">
        <v>100</v>
      </c>
      <c r="B7" s="208"/>
      <c r="C7" s="208"/>
      <c r="D7" s="208"/>
      <c r="E7" s="208"/>
    </row>
    <row r="8" spans="1:5">
      <c r="A8" s="7"/>
      <c r="B8" s="8"/>
      <c r="C8" s="9"/>
      <c r="D8" s="9"/>
      <c r="E8" s="10" t="s">
        <v>101</v>
      </c>
    </row>
    <row r="9" spans="1:5" s="12" customFormat="1" ht="12.75" customHeight="1">
      <c r="A9" s="209" t="s">
        <v>102</v>
      </c>
      <c r="B9" s="209" t="s">
        <v>103</v>
      </c>
      <c r="C9" s="210" t="s">
        <v>104</v>
      </c>
      <c r="D9" s="210"/>
      <c r="E9" s="210"/>
    </row>
    <row r="10" spans="1:5" s="12" customFormat="1" ht="16.5" customHeight="1">
      <c r="A10" s="209"/>
      <c r="B10" s="209"/>
      <c r="C10" s="11" t="s">
        <v>105</v>
      </c>
      <c r="D10" s="11" t="s">
        <v>106</v>
      </c>
      <c r="E10" s="11" t="s">
        <v>107</v>
      </c>
    </row>
    <row r="11" spans="1:5" s="15" customFormat="1">
      <c r="A11" s="13">
        <v>1</v>
      </c>
      <c r="B11" s="13">
        <v>2</v>
      </c>
      <c r="C11" s="14" t="s">
        <v>108</v>
      </c>
      <c r="D11" s="14" t="s">
        <v>109</v>
      </c>
      <c r="E11" s="14" t="s">
        <v>110</v>
      </c>
    </row>
    <row r="12" spans="1:5" s="15" customFormat="1">
      <c r="A12" s="16" t="s">
        <v>111</v>
      </c>
      <c r="B12" s="17" t="s">
        <v>112</v>
      </c>
      <c r="C12" s="18">
        <f>C13+C30</f>
        <v>1611.9</v>
      </c>
      <c r="D12" s="18">
        <f>D13+D30</f>
        <v>1449</v>
      </c>
      <c r="E12" s="18">
        <f>E13+E30</f>
        <v>1463.2</v>
      </c>
    </row>
    <row r="13" spans="1:5" s="15" customFormat="1">
      <c r="A13" s="16" t="s">
        <v>113</v>
      </c>
      <c r="B13" s="19" t="s">
        <v>114</v>
      </c>
      <c r="C13" s="18">
        <f>C14+C18+C21+C25</f>
        <v>778.8</v>
      </c>
      <c r="D13" s="18">
        <f>D14+D18+D21+D25</f>
        <v>784.59999999999991</v>
      </c>
      <c r="E13" s="18">
        <f>E14+E18+E21+E25</f>
        <v>798.8</v>
      </c>
    </row>
    <row r="14" spans="1:5" s="15" customFormat="1">
      <c r="A14" s="16" t="s">
        <v>115</v>
      </c>
      <c r="B14" s="17" t="s">
        <v>116</v>
      </c>
      <c r="C14" s="18">
        <f t="shared" ref="C14:E16" si="0">C15</f>
        <v>53.2</v>
      </c>
      <c r="D14" s="18">
        <f t="shared" si="0"/>
        <v>58.3</v>
      </c>
      <c r="E14" s="18">
        <f t="shared" si="0"/>
        <v>62.7</v>
      </c>
    </row>
    <row r="15" spans="1:5" s="15" customFormat="1">
      <c r="A15" s="20" t="s">
        <v>117</v>
      </c>
      <c r="B15" s="21" t="s">
        <v>118</v>
      </c>
      <c r="C15" s="22">
        <f t="shared" si="0"/>
        <v>53.2</v>
      </c>
      <c r="D15" s="22">
        <f t="shared" si="0"/>
        <v>58.3</v>
      </c>
      <c r="E15" s="22">
        <f t="shared" si="0"/>
        <v>62.7</v>
      </c>
    </row>
    <row r="16" spans="1:5" s="15" customFormat="1" ht="63.75">
      <c r="A16" s="20" t="s">
        <v>119</v>
      </c>
      <c r="B16" s="21" t="s">
        <v>120</v>
      </c>
      <c r="C16" s="23">
        <f t="shared" si="0"/>
        <v>53.2</v>
      </c>
      <c r="D16" s="23">
        <f t="shared" si="0"/>
        <v>58.3</v>
      </c>
      <c r="E16" s="23">
        <f t="shared" si="0"/>
        <v>62.7</v>
      </c>
    </row>
    <row r="17" spans="1:5" s="15" customFormat="1" ht="89.25">
      <c r="A17" s="20" t="s">
        <v>121</v>
      </c>
      <c r="B17" s="24" t="s">
        <v>122</v>
      </c>
      <c r="C17" s="25">
        <v>53.2</v>
      </c>
      <c r="D17" s="26">
        <v>58.3</v>
      </c>
      <c r="E17" s="26">
        <v>62.7</v>
      </c>
    </row>
    <row r="18" spans="1:5" s="15" customFormat="1">
      <c r="A18" s="27" t="s">
        <v>123</v>
      </c>
      <c r="B18" s="28" t="s">
        <v>124</v>
      </c>
      <c r="C18" s="25">
        <f t="shared" ref="C18:E19" si="1">C19</f>
        <v>90</v>
      </c>
      <c r="D18" s="25">
        <f t="shared" si="1"/>
        <v>90</v>
      </c>
      <c r="E18" s="25">
        <f t="shared" si="1"/>
        <v>90</v>
      </c>
    </row>
    <row r="19" spans="1:5" s="15" customFormat="1">
      <c r="A19" s="29" t="s">
        <v>125</v>
      </c>
      <c r="B19" s="30" t="s">
        <v>126</v>
      </c>
      <c r="C19" s="25">
        <f t="shared" si="1"/>
        <v>90</v>
      </c>
      <c r="D19" s="25">
        <f t="shared" si="1"/>
        <v>90</v>
      </c>
      <c r="E19" s="25">
        <f t="shared" si="1"/>
        <v>90</v>
      </c>
    </row>
    <row r="20" spans="1:5" s="15" customFormat="1">
      <c r="A20" s="29" t="s">
        <v>127</v>
      </c>
      <c r="B20" s="31" t="s">
        <v>126</v>
      </c>
      <c r="C20" s="25">
        <v>90</v>
      </c>
      <c r="D20" s="26">
        <v>90</v>
      </c>
      <c r="E20" s="26">
        <v>90</v>
      </c>
    </row>
    <row r="21" spans="1:5" s="15" customFormat="1">
      <c r="A21" s="32" t="s">
        <v>128</v>
      </c>
      <c r="B21" s="33" t="s">
        <v>129</v>
      </c>
      <c r="C21" s="34">
        <f t="shared" ref="C21:E23" si="2">C22</f>
        <v>189.2</v>
      </c>
      <c r="D21" s="34">
        <f t="shared" si="2"/>
        <v>190.1</v>
      </c>
      <c r="E21" s="34">
        <f t="shared" si="2"/>
        <v>190.1</v>
      </c>
    </row>
    <row r="22" spans="1:5" s="15" customFormat="1">
      <c r="A22" s="35" t="s">
        <v>130</v>
      </c>
      <c r="B22" s="21" t="s">
        <v>131</v>
      </c>
      <c r="C22" s="25">
        <f t="shared" si="2"/>
        <v>189.2</v>
      </c>
      <c r="D22" s="25">
        <f t="shared" si="2"/>
        <v>190.1</v>
      </c>
      <c r="E22" s="25">
        <f t="shared" si="2"/>
        <v>190.1</v>
      </c>
    </row>
    <row r="23" spans="1:5" s="15" customFormat="1" ht="38.25">
      <c r="A23" s="36" t="s">
        <v>132</v>
      </c>
      <c r="B23" s="36" t="s">
        <v>133</v>
      </c>
      <c r="C23" s="37">
        <f t="shared" si="2"/>
        <v>189.2</v>
      </c>
      <c r="D23" s="37">
        <f t="shared" si="2"/>
        <v>190.1</v>
      </c>
      <c r="E23" s="37">
        <f t="shared" si="2"/>
        <v>190.1</v>
      </c>
    </row>
    <row r="24" spans="1:5" s="15" customFormat="1" ht="63.75">
      <c r="A24" s="36" t="s">
        <v>134</v>
      </c>
      <c r="B24" s="36" t="s">
        <v>135</v>
      </c>
      <c r="C24" s="37">
        <v>189.2</v>
      </c>
      <c r="D24" s="26">
        <v>190.1</v>
      </c>
      <c r="E24" s="26">
        <v>190.1</v>
      </c>
    </row>
    <row r="25" spans="1:5" s="15" customFormat="1">
      <c r="A25" s="32" t="s">
        <v>136</v>
      </c>
      <c r="B25" s="33" t="s">
        <v>137</v>
      </c>
      <c r="C25" s="18">
        <f>C26+C27</f>
        <v>446.4</v>
      </c>
      <c r="D25" s="18">
        <f>D26+D27</f>
        <v>446.2</v>
      </c>
      <c r="E25" s="18">
        <f>E26+E27</f>
        <v>456</v>
      </c>
    </row>
    <row r="26" spans="1:5" s="15" customFormat="1">
      <c r="A26" s="35" t="s">
        <v>138</v>
      </c>
      <c r="B26" s="21" t="s">
        <v>139</v>
      </c>
      <c r="C26" s="25">
        <v>57</v>
      </c>
      <c r="D26" s="26">
        <v>57</v>
      </c>
      <c r="E26" s="26">
        <v>57</v>
      </c>
    </row>
    <row r="27" spans="1:5" s="15" customFormat="1">
      <c r="A27" s="36" t="s">
        <v>140</v>
      </c>
      <c r="B27" s="36" t="s">
        <v>141</v>
      </c>
      <c r="C27" s="25">
        <f t="shared" ref="C27:E28" si="3">C28</f>
        <v>389.4</v>
      </c>
      <c r="D27" s="25">
        <f t="shared" si="3"/>
        <v>389.2</v>
      </c>
      <c r="E27" s="25">
        <f t="shared" si="3"/>
        <v>399</v>
      </c>
    </row>
    <row r="28" spans="1:5" s="15" customFormat="1" ht="29.25" customHeight="1">
      <c r="A28" s="36" t="s">
        <v>142</v>
      </c>
      <c r="B28" s="36" t="s">
        <v>143</v>
      </c>
      <c r="C28" s="23">
        <f t="shared" si="3"/>
        <v>389.4</v>
      </c>
      <c r="D28" s="23">
        <f t="shared" si="3"/>
        <v>389.2</v>
      </c>
      <c r="E28" s="23">
        <f t="shared" si="3"/>
        <v>399</v>
      </c>
    </row>
    <row r="29" spans="1:5" s="15" customFormat="1" ht="51" customHeight="1">
      <c r="A29" s="36" t="s">
        <v>144</v>
      </c>
      <c r="B29" s="38" t="s">
        <v>145</v>
      </c>
      <c r="C29" s="25">
        <v>389.4</v>
      </c>
      <c r="D29" s="26">
        <v>389.2</v>
      </c>
      <c r="E29" s="26">
        <v>399</v>
      </c>
    </row>
    <row r="30" spans="1:5" s="3" customFormat="1" ht="25.5">
      <c r="A30" s="39" t="s">
        <v>146</v>
      </c>
      <c r="B30" s="40" t="s">
        <v>147</v>
      </c>
      <c r="C30" s="41">
        <f>C36+C41+C31</f>
        <v>833.1</v>
      </c>
      <c r="D30" s="41">
        <f>D36+D41+D31</f>
        <v>664.40000000000009</v>
      </c>
      <c r="E30" s="41">
        <f>E36+E41+E31</f>
        <v>664.40000000000009</v>
      </c>
    </row>
    <row r="31" spans="1:5" s="3" customFormat="1" ht="18.75" customHeight="1">
      <c r="A31" s="42" t="s">
        <v>148</v>
      </c>
      <c r="B31" s="43" t="s">
        <v>149</v>
      </c>
      <c r="C31" s="44">
        <f>C32+C34+C35</f>
        <v>240</v>
      </c>
      <c r="D31" s="44">
        <f>D32+D34+D35</f>
        <v>0</v>
      </c>
      <c r="E31" s="44">
        <f>E32+E34+E35</f>
        <v>0</v>
      </c>
    </row>
    <row r="32" spans="1:5" s="3" customFormat="1">
      <c r="A32" s="42" t="s">
        <v>150</v>
      </c>
      <c r="B32" s="43" t="s">
        <v>151</v>
      </c>
      <c r="C32" s="44">
        <f>C33</f>
        <v>0</v>
      </c>
      <c r="D32" s="44">
        <f>D33</f>
        <v>0</v>
      </c>
      <c r="E32" s="44">
        <f>E33</f>
        <v>0</v>
      </c>
    </row>
    <row r="33" spans="1:5" s="3" customFormat="1" ht="25.5">
      <c r="A33" s="45" t="s">
        <v>152</v>
      </c>
      <c r="B33" s="46" t="s">
        <v>153</v>
      </c>
      <c r="C33" s="47">
        <v>0</v>
      </c>
      <c r="D33" s="47"/>
      <c r="E33" s="47"/>
    </row>
    <row r="34" spans="1:5" s="3" customFormat="1" ht="25.5">
      <c r="A34" s="48" t="s">
        <v>154</v>
      </c>
      <c r="B34" s="43" t="s">
        <v>155</v>
      </c>
      <c r="C34" s="47">
        <v>0</v>
      </c>
      <c r="D34" s="47"/>
      <c r="E34" s="47"/>
    </row>
    <row r="35" spans="1:5" s="3" customFormat="1" ht="25.5">
      <c r="A35" s="42" t="s">
        <v>156</v>
      </c>
      <c r="B35" s="43" t="s">
        <v>157</v>
      </c>
      <c r="C35" s="47">
        <v>240</v>
      </c>
      <c r="D35" s="47"/>
      <c r="E35" s="47"/>
    </row>
    <row r="36" spans="1:5" s="3" customFormat="1" ht="25.5">
      <c r="A36" s="42" t="s">
        <v>158</v>
      </c>
      <c r="B36" s="43" t="s">
        <v>159</v>
      </c>
      <c r="C36" s="44">
        <f>C37+C39</f>
        <v>93</v>
      </c>
      <c r="D36" s="44">
        <f>D37+D39</f>
        <v>96.2</v>
      </c>
      <c r="E36" s="44">
        <f>E37+E39</f>
        <v>96.2</v>
      </c>
    </row>
    <row r="37" spans="1:5" s="3" customFormat="1" ht="24.75" customHeight="1">
      <c r="A37" s="49" t="s">
        <v>160</v>
      </c>
      <c r="B37" s="50" t="s">
        <v>161</v>
      </c>
      <c r="C37" s="44">
        <f>C38</f>
        <v>92.8</v>
      </c>
      <c r="D37" s="44">
        <f>D38</f>
        <v>96</v>
      </c>
      <c r="E37" s="44">
        <f>E38</f>
        <v>96</v>
      </c>
    </row>
    <row r="38" spans="1:5" s="3" customFormat="1" ht="38.25">
      <c r="A38" s="51" t="s">
        <v>162</v>
      </c>
      <c r="B38" s="50" t="s">
        <v>163</v>
      </c>
      <c r="C38" s="44">
        <v>92.8</v>
      </c>
      <c r="D38" s="44">
        <v>96</v>
      </c>
      <c r="E38" s="44">
        <v>96</v>
      </c>
    </row>
    <row r="39" spans="1:5" s="3" customFormat="1" ht="25.5">
      <c r="A39" s="42" t="s">
        <v>164</v>
      </c>
      <c r="B39" s="43" t="s">
        <v>165</v>
      </c>
      <c r="C39" s="44">
        <f>C40</f>
        <v>0.2</v>
      </c>
      <c r="D39" s="44">
        <f>D40</f>
        <v>0.2</v>
      </c>
      <c r="E39" s="44">
        <f>E40</f>
        <v>0.2</v>
      </c>
    </row>
    <row r="40" spans="1:5" s="3" customFormat="1" ht="38.25">
      <c r="A40" s="42" t="s">
        <v>166</v>
      </c>
      <c r="B40" s="43" t="s">
        <v>167</v>
      </c>
      <c r="C40" s="52">
        <v>0.2</v>
      </c>
      <c r="D40" s="52">
        <v>0.2</v>
      </c>
      <c r="E40" s="52">
        <v>0.2</v>
      </c>
    </row>
    <row r="41" spans="1:5">
      <c r="A41" s="42" t="s">
        <v>168</v>
      </c>
      <c r="B41" s="43" t="s">
        <v>169</v>
      </c>
      <c r="C41" s="52">
        <f t="shared" ref="C41:E42" si="4">C42</f>
        <v>500.1</v>
      </c>
      <c r="D41" s="52">
        <f t="shared" si="4"/>
        <v>568.20000000000005</v>
      </c>
      <c r="E41" s="52">
        <f t="shared" si="4"/>
        <v>568.20000000000005</v>
      </c>
    </row>
    <row r="42" spans="1:5" ht="51">
      <c r="A42" s="42" t="s">
        <v>170</v>
      </c>
      <c r="B42" s="53" t="s">
        <v>171</v>
      </c>
      <c r="C42" s="52">
        <f t="shared" si="4"/>
        <v>500.1</v>
      </c>
      <c r="D42" s="52">
        <f t="shared" si="4"/>
        <v>568.20000000000005</v>
      </c>
      <c r="E42" s="52">
        <f t="shared" si="4"/>
        <v>568.20000000000005</v>
      </c>
    </row>
    <row r="43" spans="1:5" ht="63.75">
      <c r="A43" s="54" t="s">
        <v>172</v>
      </c>
      <c r="B43" s="55" t="s">
        <v>173</v>
      </c>
      <c r="C43" s="56">
        <f>5+495.1</f>
        <v>500.1</v>
      </c>
      <c r="D43" s="56">
        <f>5+563.2</f>
        <v>568.20000000000005</v>
      </c>
      <c r="E43" s="56">
        <f>5+563.2</f>
        <v>568.20000000000005</v>
      </c>
    </row>
  </sheetData>
  <autoFilter ref="A11:E11"/>
  <mergeCells count="5">
    <mergeCell ref="C1:E5"/>
    <mergeCell ref="A7:E7"/>
    <mergeCell ref="A9:A10"/>
    <mergeCell ref="B9:B10"/>
    <mergeCell ref="C9:E9"/>
  </mergeCells>
  <phoneticPr fontId="0" type="noConversion"/>
  <conditionalFormatting sqref="C1">
    <cfRule type="expression" dxfId="4" priority="2">
      <formula>#REF!&lt;&gt;""</formula>
    </cfRule>
  </conditionalFormatting>
  <pageMargins left="0.70833333333333304" right="0.70833333333333304" top="0.74791666666666701" bottom="0.74791666666666701" header="0.51180555555555496" footer="0.51180555555555496"/>
  <pageSetup paperSize="9" scale="63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28"/>
  <sheetViews>
    <sheetView tabSelected="1" view="pageBreakPreview" topLeftCell="A22" zoomScaleNormal="100" workbookViewId="0">
      <selection activeCell="C4" sqref="C4:C5"/>
    </sheetView>
  </sheetViews>
  <sheetFormatPr defaultColWidth="9" defaultRowHeight="12.75"/>
  <cols>
    <col min="1" max="1" width="37.5" style="57" customWidth="1"/>
    <col min="2" max="2" width="5.1640625" style="57" customWidth="1"/>
    <col min="3" max="3" width="4.1640625" style="57" customWidth="1"/>
    <col min="4" max="4" width="4.5" style="57" customWidth="1"/>
    <col min="5" max="7" width="4.1640625" style="57" customWidth="1"/>
    <col min="8" max="8" width="8.33203125" style="57" customWidth="1"/>
    <col min="9" max="9" width="4.1640625" style="57" customWidth="1"/>
    <col min="10" max="12" width="14" style="57" customWidth="1"/>
    <col min="13" max="16" width="9" customWidth="1"/>
    <col min="17" max="17" width="11.83203125" customWidth="1"/>
    <col min="18" max="18" width="15.83203125" customWidth="1"/>
    <col min="19" max="19" width="11.83203125" customWidth="1"/>
    <col min="20" max="20" width="13" customWidth="1"/>
    <col min="21" max="21" width="15" customWidth="1"/>
  </cols>
  <sheetData>
    <row r="1" spans="1:21" ht="111.75" customHeight="1">
      <c r="A1" s="58"/>
      <c r="B1" s="58"/>
      <c r="C1" s="58"/>
      <c r="D1" s="59"/>
      <c r="E1" s="59"/>
      <c r="F1" s="59"/>
      <c r="G1" s="59"/>
      <c r="H1" s="59"/>
      <c r="I1" s="213" t="s">
        <v>174</v>
      </c>
      <c r="J1" s="213"/>
      <c r="K1" s="213"/>
      <c r="L1" s="213"/>
    </row>
    <row r="2" spans="1:21" ht="48" customHeight="1">
      <c r="A2" s="214" t="s">
        <v>175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</row>
    <row r="3" spans="1:21" ht="15" customHeight="1">
      <c r="A3" s="61"/>
      <c r="B3" s="61"/>
      <c r="C3" s="61"/>
      <c r="D3" s="61"/>
      <c r="E3" s="61"/>
      <c r="F3" s="61"/>
      <c r="G3" s="61"/>
      <c r="H3" s="61"/>
      <c r="I3" s="215" t="s">
        <v>101</v>
      </c>
      <c r="J3" s="215"/>
      <c r="K3" s="215"/>
      <c r="L3" s="215"/>
    </row>
    <row r="4" spans="1:21" ht="36" customHeight="1">
      <c r="A4" s="211" t="s">
        <v>103</v>
      </c>
      <c r="B4" s="211" t="s">
        <v>176</v>
      </c>
      <c r="C4" s="211" t="s">
        <v>177</v>
      </c>
      <c r="D4" s="211" t="s">
        <v>178</v>
      </c>
      <c r="E4" s="211" t="s">
        <v>179</v>
      </c>
      <c r="F4" s="211"/>
      <c r="G4" s="211"/>
      <c r="H4" s="211"/>
      <c r="I4" s="211" t="s">
        <v>180</v>
      </c>
      <c r="J4" s="211" t="s">
        <v>104</v>
      </c>
      <c r="K4" s="211"/>
      <c r="L4" s="211"/>
    </row>
    <row r="5" spans="1:21" ht="16.350000000000001" customHeight="1">
      <c r="A5" s="211"/>
      <c r="B5" s="211"/>
      <c r="C5" s="211"/>
      <c r="D5" s="211"/>
      <c r="E5" s="211"/>
      <c r="F5" s="211"/>
      <c r="G5" s="211"/>
      <c r="H5" s="211"/>
      <c r="I5" s="211"/>
      <c r="J5" s="62" t="s">
        <v>105</v>
      </c>
      <c r="K5" s="62" t="s">
        <v>106</v>
      </c>
      <c r="L5" s="62" t="s">
        <v>107</v>
      </c>
    </row>
    <row r="6" spans="1:21" ht="14.45" customHeight="1">
      <c r="A6" s="63" t="s">
        <v>181</v>
      </c>
      <c r="B6" s="63">
        <v>2</v>
      </c>
      <c r="C6" s="63" t="s">
        <v>108</v>
      </c>
      <c r="D6" s="63" t="s">
        <v>109</v>
      </c>
      <c r="E6" s="63" t="s">
        <v>110</v>
      </c>
      <c r="F6" s="63" t="s">
        <v>182</v>
      </c>
      <c r="G6" s="63" t="s">
        <v>183</v>
      </c>
      <c r="H6" s="63" t="s">
        <v>184</v>
      </c>
      <c r="I6" s="63" t="s">
        <v>185</v>
      </c>
      <c r="J6" s="63" t="s">
        <v>186</v>
      </c>
      <c r="K6" s="63" t="s">
        <v>187</v>
      </c>
      <c r="L6" s="63" t="s">
        <v>188</v>
      </c>
    </row>
    <row r="7" spans="1:21" ht="14.45" customHeight="1">
      <c r="A7" s="64" t="s">
        <v>189</v>
      </c>
      <c r="B7" s="65">
        <v>919</v>
      </c>
      <c r="C7" s="64"/>
      <c r="D7" s="64"/>
      <c r="E7" s="64"/>
      <c r="F7" s="64"/>
      <c r="G7" s="64"/>
      <c r="H7" s="64"/>
      <c r="I7" s="64"/>
      <c r="J7" s="66">
        <f>J8+J49+J65+J78+J100+J108+J115+J122+J58</f>
        <v>1611.9</v>
      </c>
      <c r="K7" s="66">
        <f>K8+K49+K65+K78+K100+K108+K115+K122+K58</f>
        <v>1448.96</v>
      </c>
      <c r="L7" s="66">
        <f>L8+L49+L65+L78+L100+L108+L115+L122+L58</f>
        <v>1463.24</v>
      </c>
    </row>
    <row r="8" spans="1:21">
      <c r="A8" s="67" t="s">
        <v>190</v>
      </c>
      <c r="B8" s="65">
        <v>919</v>
      </c>
      <c r="C8" s="68" t="s">
        <v>191</v>
      </c>
      <c r="D8" s="67"/>
      <c r="E8" s="67"/>
      <c r="F8" s="67"/>
      <c r="G8" s="67"/>
      <c r="H8" s="67"/>
      <c r="I8" s="67"/>
      <c r="J8" s="66">
        <f>J9+J19+J43+J37</f>
        <v>865.3</v>
      </c>
      <c r="K8" s="66">
        <f>K9+K19+K37+K43</f>
        <v>664.65000000000009</v>
      </c>
      <c r="L8" s="66">
        <f>L9+L19+L43+L37</f>
        <v>672.4</v>
      </c>
    </row>
    <row r="9" spans="1:21" ht="34.5" customHeight="1">
      <c r="A9" s="64" t="s">
        <v>192</v>
      </c>
      <c r="B9" s="65">
        <v>919</v>
      </c>
      <c r="C9" s="69" t="s">
        <v>191</v>
      </c>
      <c r="D9" s="69" t="s">
        <v>193</v>
      </c>
      <c r="E9" s="68"/>
      <c r="F9" s="68"/>
      <c r="G9" s="68"/>
      <c r="H9" s="68"/>
      <c r="I9" s="69"/>
      <c r="J9" s="66">
        <f t="shared" ref="J9:L10" si="0">J10</f>
        <v>331.2</v>
      </c>
      <c r="K9" s="66">
        <f t="shared" si="0"/>
        <v>331.2</v>
      </c>
      <c r="L9" s="66">
        <f t="shared" si="0"/>
        <v>331.5</v>
      </c>
    </row>
    <row r="10" spans="1:21" ht="60">
      <c r="A10" s="64" t="s">
        <v>194</v>
      </c>
      <c r="B10" s="65">
        <v>919</v>
      </c>
      <c r="C10" s="69" t="s">
        <v>191</v>
      </c>
      <c r="D10" s="69" t="s">
        <v>193</v>
      </c>
      <c r="E10" s="69">
        <v>65</v>
      </c>
      <c r="F10" s="69"/>
      <c r="G10" s="69"/>
      <c r="H10" s="69"/>
      <c r="I10" s="69"/>
      <c r="J10" s="70">
        <f t="shared" si="0"/>
        <v>331.2</v>
      </c>
      <c r="K10" s="70">
        <f t="shared" si="0"/>
        <v>331.2</v>
      </c>
      <c r="L10" s="70">
        <f t="shared" si="0"/>
        <v>331.5</v>
      </c>
    </row>
    <row r="11" spans="1:21" ht="48">
      <c r="A11" s="64" t="s">
        <v>195</v>
      </c>
      <c r="B11" s="65">
        <v>919</v>
      </c>
      <c r="C11" s="69" t="s">
        <v>191</v>
      </c>
      <c r="D11" s="69" t="s">
        <v>193</v>
      </c>
      <c r="E11" s="69">
        <v>65</v>
      </c>
      <c r="F11" s="69" t="s">
        <v>181</v>
      </c>
      <c r="G11" s="69" t="s">
        <v>196</v>
      </c>
      <c r="H11" s="69"/>
      <c r="I11" s="69"/>
      <c r="J11" s="70">
        <f>J12+J15</f>
        <v>331.2</v>
      </c>
      <c r="K11" s="70">
        <f t="shared" ref="K11:L13" si="1">K12</f>
        <v>331.2</v>
      </c>
      <c r="L11" s="70">
        <f t="shared" si="1"/>
        <v>331.5</v>
      </c>
      <c r="Q11" s="212"/>
      <c r="R11" s="212"/>
      <c r="S11" s="212"/>
      <c r="T11" s="212"/>
      <c r="U11" s="212"/>
    </row>
    <row r="12" spans="1:21" ht="24">
      <c r="A12" s="64" t="s">
        <v>197</v>
      </c>
      <c r="B12" s="65">
        <v>919</v>
      </c>
      <c r="C12" s="69" t="s">
        <v>191</v>
      </c>
      <c r="D12" s="69" t="s">
        <v>193</v>
      </c>
      <c r="E12" s="69">
        <v>65</v>
      </c>
      <c r="F12" s="69" t="s">
        <v>181</v>
      </c>
      <c r="G12" s="69" t="s">
        <v>196</v>
      </c>
      <c r="H12" s="69">
        <v>41150</v>
      </c>
      <c r="I12" s="69"/>
      <c r="J12" s="70">
        <f>J13</f>
        <v>211.2</v>
      </c>
      <c r="K12" s="70">
        <f t="shared" si="1"/>
        <v>331.2</v>
      </c>
      <c r="L12" s="70">
        <f t="shared" si="1"/>
        <v>331.5</v>
      </c>
      <c r="Q12" s="71"/>
      <c r="R12" s="71"/>
      <c r="S12" s="72"/>
      <c r="T12" s="72"/>
      <c r="U12" s="72"/>
    </row>
    <row r="13" spans="1:21" ht="72">
      <c r="A13" s="64" t="s">
        <v>198</v>
      </c>
      <c r="B13" s="65">
        <v>919</v>
      </c>
      <c r="C13" s="69" t="s">
        <v>191</v>
      </c>
      <c r="D13" s="69" t="s">
        <v>193</v>
      </c>
      <c r="E13" s="69">
        <v>65</v>
      </c>
      <c r="F13" s="69" t="s">
        <v>181</v>
      </c>
      <c r="G13" s="69" t="s">
        <v>196</v>
      </c>
      <c r="H13" s="69">
        <v>41150</v>
      </c>
      <c r="I13" s="69">
        <v>100</v>
      </c>
      <c r="J13" s="70">
        <f>J14</f>
        <v>211.2</v>
      </c>
      <c r="K13" s="70">
        <f t="shared" si="1"/>
        <v>331.2</v>
      </c>
      <c r="L13" s="70">
        <f t="shared" si="1"/>
        <v>331.5</v>
      </c>
      <c r="Q13" s="73"/>
      <c r="R13" s="73"/>
      <c r="S13" s="72"/>
      <c r="T13" s="72"/>
      <c r="U13" s="72"/>
    </row>
    <row r="14" spans="1:21" ht="38.25">
      <c r="A14" s="64" t="s">
        <v>199</v>
      </c>
      <c r="B14" s="65">
        <v>919</v>
      </c>
      <c r="C14" s="69" t="s">
        <v>191</v>
      </c>
      <c r="D14" s="69" t="s">
        <v>193</v>
      </c>
      <c r="E14" s="69">
        <v>65</v>
      </c>
      <c r="F14" s="69" t="s">
        <v>181</v>
      </c>
      <c r="G14" s="69" t="s">
        <v>196</v>
      </c>
      <c r="H14" s="69">
        <v>41150</v>
      </c>
      <c r="I14" s="69">
        <v>120</v>
      </c>
      <c r="J14" s="70">
        <v>211.2</v>
      </c>
      <c r="K14" s="70">
        <v>331.2</v>
      </c>
      <c r="L14" s="70">
        <v>331.5</v>
      </c>
      <c r="M14" t="s">
        <v>200</v>
      </c>
      <c r="Q14" s="73"/>
      <c r="R14" s="73"/>
      <c r="S14" s="72"/>
      <c r="T14" s="72"/>
      <c r="U14" s="72"/>
    </row>
    <row r="15" spans="1:21" ht="24">
      <c r="A15" s="64" t="s">
        <v>201</v>
      </c>
      <c r="B15" s="65">
        <v>919</v>
      </c>
      <c r="C15" s="69" t="s">
        <v>191</v>
      </c>
      <c r="D15" s="69" t="s">
        <v>193</v>
      </c>
      <c r="E15" s="69" t="s">
        <v>202</v>
      </c>
      <c r="F15" s="69" t="s">
        <v>181</v>
      </c>
      <c r="G15" s="69" t="s">
        <v>196</v>
      </c>
      <c r="H15" s="69" t="s">
        <v>203</v>
      </c>
      <c r="I15" s="64"/>
      <c r="J15" s="70">
        <f>J16</f>
        <v>120</v>
      </c>
      <c r="K15" s="70"/>
      <c r="L15" s="70"/>
      <c r="Q15" s="73"/>
      <c r="R15" s="73"/>
      <c r="S15" s="72"/>
      <c r="T15" s="72"/>
      <c r="U15" s="72"/>
    </row>
    <row r="16" spans="1:21" ht="60">
      <c r="A16" s="74" t="s">
        <v>204</v>
      </c>
      <c r="B16" s="65">
        <v>919</v>
      </c>
      <c r="C16" s="69" t="s">
        <v>191</v>
      </c>
      <c r="D16" s="69" t="s">
        <v>193</v>
      </c>
      <c r="E16" s="69" t="s">
        <v>202</v>
      </c>
      <c r="F16" s="69" t="s">
        <v>181</v>
      </c>
      <c r="G16" s="69" t="s">
        <v>196</v>
      </c>
      <c r="H16" s="69" t="s">
        <v>203</v>
      </c>
      <c r="I16" s="64"/>
      <c r="J16" s="70">
        <f>J17</f>
        <v>120</v>
      </c>
      <c r="K16" s="70"/>
      <c r="L16" s="70"/>
      <c r="Q16" s="73"/>
      <c r="R16" s="73"/>
      <c r="S16" s="72"/>
      <c r="T16" s="72"/>
      <c r="U16" s="72"/>
    </row>
    <row r="17" spans="1:21" ht="72">
      <c r="A17" s="64" t="s">
        <v>198</v>
      </c>
      <c r="B17" s="65">
        <v>919</v>
      </c>
      <c r="C17" s="69" t="s">
        <v>191</v>
      </c>
      <c r="D17" s="69" t="s">
        <v>193</v>
      </c>
      <c r="E17" s="69" t="s">
        <v>202</v>
      </c>
      <c r="F17" s="69" t="s">
        <v>181</v>
      </c>
      <c r="G17" s="69" t="s">
        <v>196</v>
      </c>
      <c r="H17" s="69" t="s">
        <v>203</v>
      </c>
      <c r="I17" s="64">
        <v>100</v>
      </c>
      <c r="J17" s="70">
        <f>J18</f>
        <v>120</v>
      </c>
      <c r="K17" s="70"/>
      <c r="L17" s="70"/>
      <c r="Q17" s="73"/>
      <c r="R17" s="73"/>
      <c r="S17" s="72"/>
      <c r="T17" s="72"/>
      <c r="U17" s="72"/>
    </row>
    <row r="18" spans="1:21" ht="36">
      <c r="A18" s="64" t="s">
        <v>199</v>
      </c>
      <c r="B18" s="65">
        <v>919</v>
      </c>
      <c r="C18" s="69" t="s">
        <v>191</v>
      </c>
      <c r="D18" s="69" t="s">
        <v>193</v>
      </c>
      <c r="E18" s="69" t="s">
        <v>202</v>
      </c>
      <c r="F18" s="69" t="s">
        <v>181</v>
      </c>
      <c r="G18" s="69" t="s">
        <v>196</v>
      </c>
      <c r="H18" s="69" t="s">
        <v>203</v>
      </c>
      <c r="I18" s="64">
        <v>120</v>
      </c>
      <c r="J18" s="70">
        <v>120</v>
      </c>
      <c r="K18" s="70"/>
      <c r="L18" s="70"/>
      <c r="Q18" s="73"/>
      <c r="R18" s="73"/>
      <c r="S18" s="72"/>
      <c r="T18" s="72"/>
      <c r="U18" s="72"/>
    </row>
    <row r="19" spans="1:21" ht="57.75" customHeight="1">
      <c r="A19" s="64" t="s">
        <v>205</v>
      </c>
      <c r="B19" s="65">
        <v>919</v>
      </c>
      <c r="C19" s="69" t="s">
        <v>191</v>
      </c>
      <c r="D19" s="69" t="s">
        <v>206</v>
      </c>
      <c r="E19" s="69"/>
      <c r="F19" s="69"/>
      <c r="G19" s="69"/>
      <c r="H19" s="69"/>
      <c r="I19" s="64"/>
      <c r="J19" s="66">
        <f t="shared" ref="J19:L20" si="2">J20</f>
        <v>524.79999999999995</v>
      </c>
      <c r="K19" s="66">
        <f t="shared" si="2"/>
        <v>328.5</v>
      </c>
      <c r="L19" s="66">
        <f t="shared" si="2"/>
        <v>335.9</v>
      </c>
      <c r="Q19" s="73"/>
      <c r="R19" s="73"/>
      <c r="S19" s="72"/>
      <c r="T19" s="72"/>
      <c r="U19" s="72"/>
    </row>
    <row r="20" spans="1:21" ht="60">
      <c r="A20" s="64" t="s">
        <v>207</v>
      </c>
      <c r="B20" s="65">
        <v>919</v>
      </c>
      <c r="C20" s="69" t="s">
        <v>191</v>
      </c>
      <c r="D20" s="69" t="s">
        <v>206</v>
      </c>
      <c r="E20" s="69" t="s">
        <v>202</v>
      </c>
      <c r="F20" s="69"/>
      <c r="G20" s="69"/>
      <c r="H20" s="69"/>
      <c r="I20" s="64"/>
      <c r="J20" s="70">
        <f t="shared" si="2"/>
        <v>524.79999999999995</v>
      </c>
      <c r="K20" s="70">
        <f t="shared" si="2"/>
        <v>328.5</v>
      </c>
      <c r="L20" s="70">
        <f t="shared" si="2"/>
        <v>335.9</v>
      </c>
      <c r="S20" s="75"/>
      <c r="T20" s="75"/>
      <c r="U20" s="75"/>
    </row>
    <row r="21" spans="1:21" ht="72">
      <c r="A21" s="64" t="s">
        <v>208</v>
      </c>
      <c r="B21" s="65">
        <v>919</v>
      </c>
      <c r="C21" s="69" t="s">
        <v>191</v>
      </c>
      <c r="D21" s="69" t="s">
        <v>206</v>
      </c>
      <c r="E21" s="69" t="s">
        <v>202</v>
      </c>
      <c r="F21" s="69" t="s">
        <v>109</v>
      </c>
      <c r="G21" s="69"/>
      <c r="H21" s="69"/>
      <c r="I21" s="64"/>
      <c r="J21" s="70">
        <f>J22+J25+J34+J30</f>
        <v>524.79999999999995</v>
      </c>
      <c r="K21" s="70">
        <f>K22+K25+K34</f>
        <v>328.5</v>
      </c>
      <c r="L21" s="70">
        <f>L22+L25+L34</f>
        <v>335.9</v>
      </c>
    </row>
    <row r="22" spans="1:21" ht="36">
      <c r="A22" s="64" t="s">
        <v>209</v>
      </c>
      <c r="B22" s="65">
        <v>919</v>
      </c>
      <c r="C22" s="69" t="s">
        <v>191</v>
      </c>
      <c r="D22" s="69" t="s">
        <v>206</v>
      </c>
      <c r="E22" s="69" t="s">
        <v>202</v>
      </c>
      <c r="F22" s="69" t="s">
        <v>109</v>
      </c>
      <c r="G22" s="69" t="s">
        <v>196</v>
      </c>
      <c r="H22" s="69" t="s">
        <v>210</v>
      </c>
      <c r="I22" s="64"/>
      <c r="J22" s="70">
        <f t="shared" ref="J22:L23" si="3">J23</f>
        <v>273.39999999999998</v>
      </c>
      <c r="K22" s="70">
        <f t="shared" si="3"/>
        <v>223</v>
      </c>
      <c r="L22" s="70">
        <f t="shared" si="3"/>
        <v>250.2</v>
      </c>
    </row>
    <row r="23" spans="1:21" ht="72">
      <c r="A23" s="64" t="s">
        <v>198</v>
      </c>
      <c r="B23" s="65">
        <v>919</v>
      </c>
      <c r="C23" s="69" t="s">
        <v>191</v>
      </c>
      <c r="D23" s="69" t="s">
        <v>206</v>
      </c>
      <c r="E23" s="69" t="s">
        <v>202</v>
      </c>
      <c r="F23" s="69" t="s">
        <v>109</v>
      </c>
      <c r="G23" s="69" t="s">
        <v>196</v>
      </c>
      <c r="H23" s="69" t="s">
        <v>210</v>
      </c>
      <c r="I23" s="64">
        <v>100</v>
      </c>
      <c r="J23" s="70">
        <f t="shared" si="3"/>
        <v>273.39999999999998</v>
      </c>
      <c r="K23" s="70">
        <f t="shared" si="3"/>
        <v>223</v>
      </c>
      <c r="L23" s="70">
        <f t="shared" si="3"/>
        <v>250.2</v>
      </c>
    </row>
    <row r="24" spans="1:21" ht="51">
      <c r="A24" s="64" t="s">
        <v>199</v>
      </c>
      <c r="B24" s="65">
        <v>919</v>
      </c>
      <c r="C24" s="69" t="s">
        <v>191</v>
      </c>
      <c r="D24" s="69" t="s">
        <v>206</v>
      </c>
      <c r="E24" s="69" t="s">
        <v>202</v>
      </c>
      <c r="F24" s="69" t="s">
        <v>109</v>
      </c>
      <c r="G24" s="69" t="s">
        <v>196</v>
      </c>
      <c r="H24" s="69" t="s">
        <v>210</v>
      </c>
      <c r="I24" s="64">
        <v>120</v>
      </c>
      <c r="J24" s="70">
        <v>273.39999999999998</v>
      </c>
      <c r="K24" s="70">
        <f>259.2-36.2</f>
        <v>223</v>
      </c>
      <c r="L24" s="70">
        <f>250.2</f>
        <v>250.2</v>
      </c>
      <c r="M24" t="s">
        <v>211</v>
      </c>
    </row>
    <row r="25" spans="1:21" ht="24">
      <c r="A25" s="64" t="s">
        <v>212</v>
      </c>
      <c r="B25" s="65">
        <v>919</v>
      </c>
      <c r="C25" s="69" t="s">
        <v>191</v>
      </c>
      <c r="D25" s="69" t="s">
        <v>206</v>
      </c>
      <c r="E25" s="69" t="s">
        <v>202</v>
      </c>
      <c r="F25" s="69" t="s">
        <v>109</v>
      </c>
      <c r="G25" s="69" t="s">
        <v>196</v>
      </c>
      <c r="H25" s="69" t="s">
        <v>213</v>
      </c>
      <c r="I25" s="64"/>
      <c r="J25" s="70">
        <f>J26+J28</f>
        <v>131.19999999999999</v>
      </c>
      <c r="K25" s="70">
        <f>K26+K28</f>
        <v>105.3</v>
      </c>
      <c r="L25" s="70">
        <f>L26+L28</f>
        <v>85.5</v>
      </c>
    </row>
    <row r="26" spans="1:21" ht="36">
      <c r="A26" s="64" t="s">
        <v>214</v>
      </c>
      <c r="B26" s="65">
        <v>919</v>
      </c>
      <c r="C26" s="69" t="s">
        <v>191</v>
      </c>
      <c r="D26" s="69" t="s">
        <v>206</v>
      </c>
      <c r="E26" s="69" t="s">
        <v>202</v>
      </c>
      <c r="F26" s="69" t="s">
        <v>109</v>
      </c>
      <c r="G26" s="69" t="s">
        <v>196</v>
      </c>
      <c r="H26" s="69" t="s">
        <v>213</v>
      </c>
      <c r="I26" s="64">
        <v>200</v>
      </c>
      <c r="J26" s="70">
        <f>J27</f>
        <v>80.7</v>
      </c>
      <c r="K26" s="70">
        <f>K27</f>
        <v>61.4</v>
      </c>
      <c r="L26" s="70">
        <f>L27</f>
        <v>41.6</v>
      </c>
    </row>
    <row r="27" spans="1:21" ht="36">
      <c r="A27" s="64" t="s">
        <v>215</v>
      </c>
      <c r="B27" s="65">
        <v>919</v>
      </c>
      <c r="C27" s="69" t="s">
        <v>191</v>
      </c>
      <c r="D27" s="69" t="s">
        <v>206</v>
      </c>
      <c r="E27" s="69" t="s">
        <v>202</v>
      </c>
      <c r="F27" s="69" t="s">
        <v>109</v>
      </c>
      <c r="G27" s="69" t="s">
        <v>196</v>
      </c>
      <c r="H27" s="69" t="s">
        <v>213</v>
      </c>
      <c r="I27" s="64">
        <v>240</v>
      </c>
      <c r="J27" s="70">
        <v>80.7</v>
      </c>
      <c r="K27" s="70">
        <v>61.4</v>
      </c>
      <c r="L27" s="70">
        <f>78.2-36.6</f>
        <v>41.6</v>
      </c>
      <c r="M27" t="s">
        <v>216</v>
      </c>
    </row>
    <row r="28" spans="1:21">
      <c r="A28" s="64" t="s">
        <v>217</v>
      </c>
      <c r="B28" s="65">
        <v>919</v>
      </c>
      <c r="C28" s="69" t="s">
        <v>191</v>
      </c>
      <c r="D28" s="69" t="s">
        <v>206</v>
      </c>
      <c r="E28" s="69" t="s">
        <v>202</v>
      </c>
      <c r="F28" s="69" t="s">
        <v>109</v>
      </c>
      <c r="G28" s="69" t="s">
        <v>196</v>
      </c>
      <c r="H28" s="69" t="s">
        <v>213</v>
      </c>
      <c r="I28" s="64">
        <v>800</v>
      </c>
      <c r="J28" s="70">
        <f>J29</f>
        <v>50.5</v>
      </c>
      <c r="K28" s="70">
        <f>K29</f>
        <v>43.9</v>
      </c>
      <c r="L28" s="70">
        <f>L29</f>
        <v>43.9</v>
      </c>
    </row>
    <row r="29" spans="1:21">
      <c r="A29" s="64" t="s">
        <v>218</v>
      </c>
      <c r="B29" s="65">
        <v>919</v>
      </c>
      <c r="C29" s="69" t="s">
        <v>191</v>
      </c>
      <c r="D29" s="69" t="s">
        <v>206</v>
      </c>
      <c r="E29" s="69" t="s">
        <v>202</v>
      </c>
      <c r="F29" s="69" t="s">
        <v>109</v>
      </c>
      <c r="G29" s="69" t="s">
        <v>196</v>
      </c>
      <c r="H29" s="69" t="s">
        <v>213</v>
      </c>
      <c r="I29" s="64">
        <v>850</v>
      </c>
      <c r="J29" s="70">
        <v>50.5</v>
      </c>
      <c r="K29" s="70">
        <v>43.9</v>
      </c>
      <c r="L29" s="70">
        <v>43.9</v>
      </c>
      <c r="M29" s="76" t="s">
        <v>219</v>
      </c>
    </row>
    <row r="30" spans="1:21" ht="24">
      <c r="A30" s="64" t="s">
        <v>201</v>
      </c>
      <c r="B30" s="65">
        <v>919</v>
      </c>
      <c r="C30" s="69" t="s">
        <v>191</v>
      </c>
      <c r="D30" s="69" t="s">
        <v>206</v>
      </c>
      <c r="E30" s="69" t="s">
        <v>202</v>
      </c>
      <c r="F30" s="69" t="s">
        <v>109</v>
      </c>
      <c r="G30" s="69" t="s">
        <v>196</v>
      </c>
      <c r="H30" s="69" t="s">
        <v>220</v>
      </c>
      <c r="I30" s="64"/>
      <c r="J30" s="70">
        <f>J31</f>
        <v>120</v>
      </c>
      <c r="K30" s="70"/>
      <c r="L30" s="70"/>
      <c r="M30" s="76"/>
    </row>
    <row r="31" spans="1:21" ht="60">
      <c r="A31" s="64" t="s">
        <v>221</v>
      </c>
      <c r="B31" s="65">
        <v>919</v>
      </c>
      <c r="C31" s="69" t="s">
        <v>191</v>
      </c>
      <c r="D31" s="69" t="s">
        <v>206</v>
      </c>
      <c r="E31" s="69" t="s">
        <v>202</v>
      </c>
      <c r="F31" s="69" t="s">
        <v>109</v>
      </c>
      <c r="G31" s="69" t="s">
        <v>196</v>
      </c>
      <c r="H31" s="69" t="s">
        <v>203</v>
      </c>
      <c r="I31" s="64"/>
      <c r="J31" s="70">
        <f>J32</f>
        <v>120</v>
      </c>
      <c r="K31" s="70"/>
      <c r="L31" s="70"/>
      <c r="M31" s="76"/>
    </row>
    <row r="32" spans="1:21" ht="72">
      <c r="A32" s="64" t="s">
        <v>198</v>
      </c>
      <c r="B32" s="65">
        <v>919</v>
      </c>
      <c r="C32" s="69" t="s">
        <v>191</v>
      </c>
      <c r="D32" s="69" t="s">
        <v>206</v>
      </c>
      <c r="E32" s="69" t="s">
        <v>202</v>
      </c>
      <c r="F32" s="69" t="s">
        <v>109</v>
      </c>
      <c r="G32" s="69" t="s">
        <v>196</v>
      </c>
      <c r="H32" s="69" t="s">
        <v>203</v>
      </c>
      <c r="I32" s="64">
        <v>100</v>
      </c>
      <c r="J32" s="70">
        <f>J33</f>
        <v>120</v>
      </c>
      <c r="K32" s="70"/>
      <c r="L32" s="70"/>
      <c r="M32" s="76"/>
    </row>
    <row r="33" spans="1:13" ht="36">
      <c r="A33" s="64" t="s">
        <v>199</v>
      </c>
      <c r="B33" s="65">
        <v>919</v>
      </c>
      <c r="C33" s="69" t="s">
        <v>191</v>
      </c>
      <c r="D33" s="69" t="s">
        <v>206</v>
      </c>
      <c r="E33" s="69" t="s">
        <v>202</v>
      </c>
      <c r="F33" s="69" t="s">
        <v>109</v>
      </c>
      <c r="G33" s="69" t="s">
        <v>196</v>
      </c>
      <c r="H33" s="69" t="s">
        <v>203</v>
      </c>
      <c r="I33" s="64">
        <v>120</v>
      </c>
      <c r="J33" s="70">
        <v>120</v>
      </c>
      <c r="K33" s="70"/>
      <c r="L33" s="70"/>
      <c r="M33" s="76"/>
    </row>
    <row r="34" spans="1:13" ht="108">
      <c r="A34" s="64" t="s">
        <v>222</v>
      </c>
      <c r="B34" s="65">
        <v>919</v>
      </c>
      <c r="C34" s="69" t="s">
        <v>191</v>
      </c>
      <c r="D34" s="69" t="s">
        <v>206</v>
      </c>
      <c r="E34" s="69" t="s">
        <v>202</v>
      </c>
      <c r="F34" s="69" t="s">
        <v>109</v>
      </c>
      <c r="G34" s="69" t="s">
        <v>196</v>
      </c>
      <c r="H34" s="69" t="s">
        <v>223</v>
      </c>
      <c r="I34" s="64"/>
      <c r="J34" s="70">
        <f t="shared" ref="J34:L35" si="4">J35</f>
        <v>0.2</v>
      </c>
      <c r="K34" s="70">
        <f t="shared" si="4"/>
        <v>0.2</v>
      </c>
      <c r="L34" s="70">
        <f t="shared" si="4"/>
        <v>0.2</v>
      </c>
    </row>
    <row r="35" spans="1:13" ht="36">
      <c r="A35" s="64" t="s">
        <v>214</v>
      </c>
      <c r="B35" s="65">
        <v>919</v>
      </c>
      <c r="C35" s="69" t="s">
        <v>191</v>
      </c>
      <c r="D35" s="69" t="s">
        <v>206</v>
      </c>
      <c r="E35" s="69" t="s">
        <v>202</v>
      </c>
      <c r="F35" s="69" t="s">
        <v>109</v>
      </c>
      <c r="G35" s="69" t="s">
        <v>196</v>
      </c>
      <c r="H35" s="69" t="s">
        <v>223</v>
      </c>
      <c r="I35" s="64">
        <v>200</v>
      </c>
      <c r="J35" s="70">
        <f t="shared" si="4"/>
        <v>0.2</v>
      </c>
      <c r="K35" s="70">
        <f t="shared" si="4"/>
        <v>0.2</v>
      </c>
      <c r="L35" s="70">
        <f t="shared" si="4"/>
        <v>0.2</v>
      </c>
    </row>
    <row r="36" spans="1:13" ht="36">
      <c r="A36" s="64" t="s">
        <v>215</v>
      </c>
      <c r="B36" s="65">
        <v>919</v>
      </c>
      <c r="C36" s="69" t="s">
        <v>191</v>
      </c>
      <c r="D36" s="69" t="s">
        <v>206</v>
      </c>
      <c r="E36" s="69" t="s">
        <v>202</v>
      </c>
      <c r="F36" s="69" t="s">
        <v>109</v>
      </c>
      <c r="G36" s="69" t="s">
        <v>196</v>
      </c>
      <c r="H36" s="69" t="s">
        <v>223</v>
      </c>
      <c r="I36" s="64">
        <v>240</v>
      </c>
      <c r="J36" s="70">
        <v>0.2</v>
      </c>
      <c r="K36" s="70">
        <v>0.2</v>
      </c>
      <c r="L36" s="70">
        <v>0.2</v>
      </c>
    </row>
    <row r="37" spans="1:13" ht="48">
      <c r="A37" s="64" t="s">
        <v>224</v>
      </c>
      <c r="B37" s="65">
        <v>919</v>
      </c>
      <c r="C37" s="68" t="s">
        <v>191</v>
      </c>
      <c r="D37" s="68" t="s">
        <v>225</v>
      </c>
      <c r="E37" s="69"/>
      <c r="F37" s="69"/>
      <c r="G37" s="69"/>
      <c r="H37" s="69"/>
      <c r="I37" s="64"/>
      <c r="J37" s="66">
        <f t="shared" ref="J37:L41" si="5">J38</f>
        <v>4.3</v>
      </c>
      <c r="K37" s="66">
        <f t="shared" si="5"/>
        <v>0</v>
      </c>
      <c r="L37" s="66">
        <f t="shared" si="5"/>
        <v>0</v>
      </c>
    </row>
    <row r="38" spans="1:13" ht="36">
      <c r="A38" s="64" t="s">
        <v>226</v>
      </c>
      <c r="B38" s="65">
        <v>919</v>
      </c>
      <c r="C38" s="69" t="s">
        <v>191</v>
      </c>
      <c r="D38" s="69" t="s">
        <v>225</v>
      </c>
      <c r="E38" s="69" t="s">
        <v>227</v>
      </c>
      <c r="F38" s="69"/>
      <c r="G38" s="69"/>
      <c r="H38" s="69"/>
      <c r="I38" s="64"/>
      <c r="J38" s="70">
        <f t="shared" si="5"/>
        <v>4.3</v>
      </c>
      <c r="K38" s="70">
        <f t="shared" si="5"/>
        <v>0</v>
      </c>
      <c r="L38" s="70">
        <f t="shared" si="5"/>
        <v>0</v>
      </c>
    </row>
    <row r="39" spans="1:13" ht="48">
      <c r="A39" s="64" t="s">
        <v>228</v>
      </c>
      <c r="B39" s="65">
        <v>919</v>
      </c>
      <c r="C39" s="69" t="s">
        <v>191</v>
      </c>
      <c r="D39" s="69" t="s">
        <v>225</v>
      </c>
      <c r="E39" s="69" t="s">
        <v>227</v>
      </c>
      <c r="F39" s="69" t="s">
        <v>181</v>
      </c>
      <c r="G39" s="69"/>
      <c r="H39" s="69"/>
      <c r="I39" s="64"/>
      <c r="J39" s="70">
        <f t="shared" si="5"/>
        <v>4.3</v>
      </c>
      <c r="K39" s="70">
        <f t="shared" si="5"/>
        <v>0</v>
      </c>
      <c r="L39" s="70">
        <f t="shared" si="5"/>
        <v>0</v>
      </c>
    </row>
    <row r="40" spans="1:13" ht="101.25" customHeight="1">
      <c r="A40" s="64" t="s">
        <v>229</v>
      </c>
      <c r="B40" s="65">
        <v>919</v>
      </c>
      <c r="C40" s="69" t="s">
        <v>191</v>
      </c>
      <c r="D40" s="69" t="s">
        <v>225</v>
      </c>
      <c r="E40" s="69" t="s">
        <v>227</v>
      </c>
      <c r="F40" s="69" t="s">
        <v>181</v>
      </c>
      <c r="G40" s="69" t="s">
        <v>196</v>
      </c>
      <c r="H40" s="69" t="s">
        <v>230</v>
      </c>
      <c r="I40" s="64"/>
      <c r="J40" s="70">
        <f t="shared" si="5"/>
        <v>4.3</v>
      </c>
      <c r="K40" s="70">
        <f t="shared" si="5"/>
        <v>0</v>
      </c>
      <c r="L40" s="70">
        <f t="shared" si="5"/>
        <v>0</v>
      </c>
    </row>
    <row r="41" spans="1:13">
      <c r="A41" s="64" t="s">
        <v>231</v>
      </c>
      <c r="B41" s="65">
        <v>919</v>
      </c>
      <c r="C41" s="69" t="s">
        <v>191</v>
      </c>
      <c r="D41" s="69" t="s">
        <v>225</v>
      </c>
      <c r="E41" s="69" t="s">
        <v>227</v>
      </c>
      <c r="F41" s="69" t="s">
        <v>181</v>
      </c>
      <c r="G41" s="69" t="s">
        <v>196</v>
      </c>
      <c r="H41" s="69" t="s">
        <v>230</v>
      </c>
      <c r="I41" s="64">
        <v>500</v>
      </c>
      <c r="J41" s="70">
        <f t="shared" si="5"/>
        <v>4.3</v>
      </c>
      <c r="K41" s="70">
        <f t="shared" si="5"/>
        <v>0</v>
      </c>
      <c r="L41" s="70">
        <f t="shared" si="5"/>
        <v>0</v>
      </c>
    </row>
    <row r="42" spans="1:13">
      <c r="A42" s="64" t="s">
        <v>232</v>
      </c>
      <c r="B42" s="65">
        <v>919</v>
      </c>
      <c r="C42" s="69" t="s">
        <v>191</v>
      </c>
      <c r="D42" s="69" t="s">
        <v>225</v>
      </c>
      <c r="E42" s="69" t="s">
        <v>227</v>
      </c>
      <c r="F42" s="69" t="s">
        <v>181</v>
      </c>
      <c r="G42" s="69" t="s">
        <v>196</v>
      </c>
      <c r="H42" s="69" t="s">
        <v>230</v>
      </c>
      <c r="I42" s="64">
        <v>540</v>
      </c>
      <c r="J42" s="70">
        <v>4.3</v>
      </c>
      <c r="K42" s="70">
        <v>0</v>
      </c>
      <c r="L42" s="70">
        <v>0</v>
      </c>
    </row>
    <row r="43" spans="1:13">
      <c r="A43" s="64" t="s">
        <v>233</v>
      </c>
      <c r="B43" s="65">
        <v>919</v>
      </c>
      <c r="C43" s="69" t="s">
        <v>191</v>
      </c>
      <c r="D43" s="69" t="s">
        <v>187</v>
      </c>
      <c r="E43" s="68"/>
      <c r="F43" s="68"/>
      <c r="G43" s="68"/>
      <c r="H43" s="68"/>
      <c r="I43" s="67"/>
      <c r="J43" s="70">
        <f t="shared" ref="J43:L47" si="6">J44</f>
        <v>5</v>
      </c>
      <c r="K43" s="70">
        <f t="shared" si="6"/>
        <v>4.95</v>
      </c>
      <c r="L43" s="70">
        <f t="shared" si="6"/>
        <v>5</v>
      </c>
    </row>
    <row r="44" spans="1:13" ht="36">
      <c r="A44" s="64" t="s">
        <v>226</v>
      </c>
      <c r="B44" s="65">
        <v>919</v>
      </c>
      <c r="C44" s="69" t="s">
        <v>191</v>
      </c>
      <c r="D44" s="69" t="s">
        <v>187</v>
      </c>
      <c r="E44" s="69" t="s">
        <v>227</v>
      </c>
      <c r="F44" s="69"/>
      <c r="G44" s="69"/>
      <c r="H44" s="69"/>
      <c r="I44" s="64"/>
      <c r="J44" s="70">
        <f t="shared" si="6"/>
        <v>5</v>
      </c>
      <c r="K44" s="70">
        <f t="shared" si="6"/>
        <v>4.95</v>
      </c>
      <c r="L44" s="70">
        <f t="shared" si="6"/>
        <v>5</v>
      </c>
    </row>
    <row r="45" spans="1:13" ht="48">
      <c r="A45" s="64" t="s">
        <v>228</v>
      </c>
      <c r="B45" s="65">
        <v>919</v>
      </c>
      <c r="C45" s="69" t="s">
        <v>191</v>
      </c>
      <c r="D45" s="69" t="s">
        <v>187</v>
      </c>
      <c r="E45" s="69" t="s">
        <v>227</v>
      </c>
      <c r="F45" s="69" t="s">
        <v>181</v>
      </c>
      <c r="G45" s="69"/>
      <c r="H45" s="69"/>
      <c r="I45" s="64"/>
      <c r="J45" s="70">
        <f t="shared" si="6"/>
        <v>5</v>
      </c>
      <c r="K45" s="70">
        <f t="shared" si="6"/>
        <v>4.95</v>
      </c>
      <c r="L45" s="70">
        <f t="shared" si="6"/>
        <v>5</v>
      </c>
    </row>
    <row r="46" spans="1:13" ht="60">
      <c r="A46" s="64" t="s">
        <v>234</v>
      </c>
      <c r="B46" s="65">
        <v>919</v>
      </c>
      <c r="C46" s="69" t="s">
        <v>191</v>
      </c>
      <c r="D46" s="69" t="s">
        <v>187</v>
      </c>
      <c r="E46" s="69" t="s">
        <v>227</v>
      </c>
      <c r="F46" s="69" t="s">
        <v>181</v>
      </c>
      <c r="G46" s="69" t="s">
        <v>196</v>
      </c>
      <c r="H46" s="69" t="s">
        <v>235</v>
      </c>
      <c r="I46" s="77"/>
      <c r="J46" s="70">
        <f t="shared" si="6"/>
        <v>5</v>
      </c>
      <c r="K46" s="70">
        <f t="shared" si="6"/>
        <v>4.95</v>
      </c>
      <c r="L46" s="70">
        <f t="shared" si="6"/>
        <v>5</v>
      </c>
    </row>
    <row r="47" spans="1:13">
      <c r="A47" s="64" t="s">
        <v>217</v>
      </c>
      <c r="B47" s="65">
        <v>919</v>
      </c>
      <c r="C47" s="69" t="s">
        <v>191</v>
      </c>
      <c r="D47" s="69" t="s">
        <v>187</v>
      </c>
      <c r="E47" s="69" t="s">
        <v>227</v>
      </c>
      <c r="F47" s="69" t="s">
        <v>181</v>
      </c>
      <c r="G47" s="69" t="s">
        <v>196</v>
      </c>
      <c r="H47" s="69" t="s">
        <v>235</v>
      </c>
      <c r="I47" s="77">
        <v>800</v>
      </c>
      <c r="J47" s="70">
        <f t="shared" si="6"/>
        <v>5</v>
      </c>
      <c r="K47" s="70">
        <f t="shared" si="6"/>
        <v>4.95</v>
      </c>
      <c r="L47" s="70">
        <f t="shared" si="6"/>
        <v>5</v>
      </c>
    </row>
    <row r="48" spans="1:13">
      <c r="A48" s="64" t="s">
        <v>236</v>
      </c>
      <c r="B48" s="65">
        <v>919</v>
      </c>
      <c r="C48" s="69" t="s">
        <v>191</v>
      </c>
      <c r="D48" s="69" t="s">
        <v>187</v>
      </c>
      <c r="E48" s="69" t="s">
        <v>227</v>
      </c>
      <c r="F48" s="69" t="s">
        <v>181</v>
      </c>
      <c r="G48" s="69" t="s">
        <v>196</v>
      </c>
      <c r="H48" s="69" t="s">
        <v>235</v>
      </c>
      <c r="I48" s="64">
        <v>870</v>
      </c>
      <c r="J48" s="70">
        <v>5</v>
      </c>
      <c r="K48" s="70">
        <v>4.95</v>
      </c>
      <c r="L48" s="70">
        <v>5</v>
      </c>
    </row>
    <row r="49" spans="1:12">
      <c r="A49" s="78" t="s">
        <v>237</v>
      </c>
      <c r="B49" s="65">
        <v>919</v>
      </c>
      <c r="C49" s="79" t="s">
        <v>193</v>
      </c>
      <c r="D49" s="69"/>
      <c r="E49" s="69"/>
      <c r="F49" s="69"/>
      <c r="G49" s="69"/>
      <c r="H49" s="69"/>
      <c r="I49" s="64"/>
      <c r="J49" s="66">
        <f t="shared" ref="J49:L52" si="7">J50</f>
        <v>92.6</v>
      </c>
      <c r="K49" s="66">
        <f t="shared" si="7"/>
        <v>96</v>
      </c>
      <c r="L49" s="66">
        <f t="shared" si="7"/>
        <v>96</v>
      </c>
    </row>
    <row r="50" spans="1:12" ht="24">
      <c r="A50" s="80" t="s">
        <v>238</v>
      </c>
      <c r="B50" s="65">
        <v>919</v>
      </c>
      <c r="C50" s="81" t="s">
        <v>193</v>
      </c>
      <c r="D50" s="69" t="s">
        <v>239</v>
      </c>
      <c r="E50" s="69"/>
      <c r="F50" s="69"/>
      <c r="G50" s="69"/>
      <c r="H50" s="69"/>
      <c r="I50" s="64"/>
      <c r="J50" s="70">
        <f t="shared" si="7"/>
        <v>92.6</v>
      </c>
      <c r="K50" s="70">
        <f t="shared" si="7"/>
        <v>96</v>
      </c>
      <c r="L50" s="70">
        <f t="shared" si="7"/>
        <v>96</v>
      </c>
    </row>
    <row r="51" spans="1:12" ht="36">
      <c r="A51" s="64" t="s">
        <v>226</v>
      </c>
      <c r="B51" s="65">
        <v>919</v>
      </c>
      <c r="C51" s="81" t="s">
        <v>193</v>
      </c>
      <c r="D51" s="69" t="s">
        <v>239</v>
      </c>
      <c r="E51" s="69" t="s">
        <v>227</v>
      </c>
      <c r="F51" s="69"/>
      <c r="G51" s="69"/>
      <c r="H51" s="69"/>
      <c r="I51" s="64"/>
      <c r="J51" s="70">
        <f t="shared" si="7"/>
        <v>92.6</v>
      </c>
      <c r="K51" s="70">
        <f t="shared" si="7"/>
        <v>96</v>
      </c>
      <c r="L51" s="70">
        <f t="shared" si="7"/>
        <v>96</v>
      </c>
    </row>
    <row r="52" spans="1:12" ht="48">
      <c r="A52" s="64" t="s">
        <v>228</v>
      </c>
      <c r="B52" s="65">
        <v>919</v>
      </c>
      <c r="C52" s="81" t="s">
        <v>193</v>
      </c>
      <c r="D52" s="69" t="s">
        <v>239</v>
      </c>
      <c r="E52" s="69" t="s">
        <v>227</v>
      </c>
      <c r="F52" s="69" t="s">
        <v>181</v>
      </c>
      <c r="G52" s="69"/>
      <c r="H52" s="69"/>
      <c r="I52" s="64"/>
      <c r="J52" s="70">
        <f t="shared" si="7"/>
        <v>92.6</v>
      </c>
      <c r="K52" s="70">
        <f t="shared" si="7"/>
        <v>96</v>
      </c>
      <c r="L52" s="70">
        <f t="shared" si="7"/>
        <v>96</v>
      </c>
    </row>
    <row r="53" spans="1:12" ht="60">
      <c r="A53" s="82" t="s">
        <v>240</v>
      </c>
      <c r="B53" s="65">
        <v>919</v>
      </c>
      <c r="C53" s="81" t="s">
        <v>193</v>
      </c>
      <c r="D53" s="69" t="s">
        <v>239</v>
      </c>
      <c r="E53" s="69" t="s">
        <v>227</v>
      </c>
      <c r="F53" s="69" t="s">
        <v>181</v>
      </c>
      <c r="G53" s="69" t="s">
        <v>196</v>
      </c>
      <c r="H53" s="69" t="s">
        <v>241</v>
      </c>
      <c r="I53" s="64"/>
      <c r="J53" s="70">
        <f>J54+J56</f>
        <v>92.6</v>
      </c>
      <c r="K53" s="70">
        <f>K54+K56</f>
        <v>96</v>
      </c>
      <c r="L53" s="70">
        <f>L54+L56</f>
        <v>96</v>
      </c>
    </row>
    <row r="54" spans="1:12" ht="72">
      <c r="A54" s="64" t="s">
        <v>198</v>
      </c>
      <c r="B54" s="65">
        <v>919</v>
      </c>
      <c r="C54" s="81" t="s">
        <v>193</v>
      </c>
      <c r="D54" s="69" t="s">
        <v>239</v>
      </c>
      <c r="E54" s="69" t="s">
        <v>227</v>
      </c>
      <c r="F54" s="69" t="s">
        <v>181</v>
      </c>
      <c r="G54" s="69" t="s">
        <v>196</v>
      </c>
      <c r="H54" s="69" t="s">
        <v>241</v>
      </c>
      <c r="I54" s="64">
        <v>100</v>
      </c>
      <c r="J54" s="70">
        <f>J55</f>
        <v>82.6</v>
      </c>
      <c r="K54" s="70">
        <f>K55</f>
        <v>82.6</v>
      </c>
      <c r="L54" s="70">
        <f>L55</f>
        <v>82.6</v>
      </c>
    </row>
    <row r="55" spans="1:12" ht="36">
      <c r="A55" s="64" t="s">
        <v>199</v>
      </c>
      <c r="B55" s="65">
        <v>919</v>
      </c>
      <c r="C55" s="81" t="s">
        <v>193</v>
      </c>
      <c r="D55" s="69" t="s">
        <v>239</v>
      </c>
      <c r="E55" s="69" t="s">
        <v>227</v>
      </c>
      <c r="F55" s="69" t="s">
        <v>181</v>
      </c>
      <c r="G55" s="69" t="s">
        <v>196</v>
      </c>
      <c r="H55" s="69" t="s">
        <v>241</v>
      </c>
      <c r="I55" s="64">
        <v>120</v>
      </c>
      <c r="J55" s="70">
        <v>82.6</v>
      </c>
      <c r="K55" s="70">
        <v>82.6</v>
      </c>
      <c r="L55" s="70">
        <v>82.6</v>
      </c>
    </row>
    <row r="56" spans="1:12" ht="36">
      <c r="A56" s="83" t="s">
        <v>214</v>
      </c>
      <c r="B56" s="65">
        <v>919</v>
      </c>
      <c r="C56" s="81" t="s">
        <v>193</v>
      </c>
      <c r="D56" s="69" t="s">
        <v>239</v>
      </c>
      <c r="E56" s="69" t="s">
        <v>227</v>
      </c>
      <c r="F56" s="69" t="s">
        <v>181</v>
      </c>
      <c r="G56" s="69" t="s">
        <v>196</v>
      </c>
      <c r="H56" s="69" t="s">
        <v>241</v>
      </c>
      <c r="I56" s="64">
        <v>200</v>
      </c>
      <c r="J56" s="70">
        <f>J57</f>
        <v>10</v>
      </c>
      <c r="K56" s="70">
        <f>K57</f>
        <v>13.4</v>
      </c>
      <c r="L56" s="70">
        <f>L57</f>
        <v>13.4</v>
      </c>
    </row>
    <row r="57" spans="1:12" ht="36">
      <c r="A57" s="64" t="s">
        <v>215</v>
      </c>
      <c r="B57" s="65">
        <v>919</v>
      </c>
      <c r="C57" s="81" t="s">
        <v>193</v>
      </c>
      <c r="D57" s="69" t="s">
        <v>239</v>
      </c>
      <c r="E57" s="69" t="s">
        <v>227</v>
      </c>
      <c r="F57" s="69" t="s">
        <v>181</v>
      </c>
      <c r="G57" s="69" t="s">
        <v>196</v>
      </c>
      <c r="H57" s="69" t="s">
        <v>241</v>
      </c>
      <c r="I57" s="64">
        <v>240</v>
      </c>
      <c r="J57" s="70">
        <v>10</v>
      </c>
      <c r="K57" s="70">
        <v>13.4</v>
      </c>
      <c r="L57" s="70">
        <v>13.4</v>
      </c>
    </row>
    <row r="58" spans="1:12" ht="24">
      <c r="A58" s="84" t="s">
        <v>242</v>
      </c>
      <c r="B58" s="65">
        <v>919</v>
      </c>
      <c r="C58" s="85" t="s">
        <v>239</v>
      </c>
      <c r="D58" s="86"/>
      <c r="E58" s="86"/>
      <c r="F58" s="86"/>
      <c r="G58" s="86"/>
      <c r="H58" s="86"/>
      <c r="I58" s="87"/>
      <c r="J58" s="66">
        <f t="shared" ref="J58:L63" si="8">J59</f>
        <v>5</v>
      </c>
      <c r="K58" s="66">
        <f t="shared" si="8"/>
        <v>5</v>
      </c>
      <c r="L58" s="66">
        <f t="shared" si="8"/>
        <v>5</v>
      </c>
    </row>
    <row r="59" spans="1:12" ht="48">
      <c r="A59" s="88" t="s">
        <v>243</v>
      </c>
      <c r="B59" s="65">
        <v>919</v>
      </c>
      <c r="C59" s="89" t="s">
        <v>239</v>
      </c>
      <c r="D59" s="90" t="s">
        <v>186</v>
      </c>
      <c r="E59" s="90"/>
      <c r="F59" s="90"/>
      <c r="G59" s="90"/>
      <c r="H59" s="90"/>
      <c r="I59" s="91"/>
      <c r="J59" s="70">
        <f t="shared" si="8"/>
        <v>5</v>
      </c>
      <c r="K59" s="70">
        <f t="shared" si="8"/>
        <v>5</v>
      </c>
      <c r="L59" s="70">
        <f t="shared" si="8"/>
        <v>5</v>
      </c>
    </row>
    <row r="60" spans="1:12" ht="36">
      <c r="A60" s="92" t="s">
        <v>244</v>
      </c>
      <c r="B60" s="65">
        <v>919</v>
      </c>
      <c r="C60" s="89" t="s">
        <v>239</v>
      </c>
      <c r="D60" s="90" t="s">
        <v>186</v>
      </c>
      <c r="E60" s="90" t="s">
        <v>227</v>
      </c>
      <c r="F60" s="90"/>
      <c r="G60" s="90"/>
      <c r="H60" s="90"/>
      <c r="I60" s="91"/>
      <c r="J60" s="70">
        <f t="shared" si="8"/>
        <v>5</v>
      </c>
      <c r="K60" s="70">
        <f t="shared" si="8"/>
        <v>5</v>
      </c>
      <c r="L60" s="70">
        <f t="shared" si="8"/>
        <v>5</v>
      </c>
    </row>
    <row r="61" spans="1:12" ht="48">
      <c r="A61" s="92" t="s">
        <v>245</v>
      </c>
      <c r="B61" s="65">
        <v>919</v>
      </c>
      <c r="C61" s="89" t="s">
        <v>239</v>
      </c>
      <c r="D61" s="90" t="s">
        <v>186</v>
      </c>
      <c r="E61" s="90" t="s">
        <v>227</v>
      </c>
      <c r="F61" s="90" t="s">
        <v>181</v>
      </c>
      <c r="G61" s="90"/>
      <c r="H61" s="90"/>
      <c r="I61" s="91"/>
      <c r="J61" s="70">
        <f t="shared" si="8"/>
        <v>5</v>
      </c>
      <c r="K61" s="70">
        <f t="shared" si="8"/>
        <v>5</v>
      </c>
      <c r="L61" s="70">
        <f t="shared" si="8"/>
        <v>5</v>
      </c>
    </row>
    <row r="62" spans="1:12" ht="24">
      <c r="A62" s="88" t="s">
        <v>246</v>
      </c>
      <c r="B62" s="65">
        <v>919</v>
      </c>
      <c r="C62" s="89" t="s">
        <v>239</v>
      </c>
      <c r="D62" s="90" t="s">
        <v>186</v>
      </c>
      <c r="E62" s="90" t="s">
        <v>227</v>
      </c>
      <c r="F62" s="90" t="s">
        <v>181</v>
      </c>
      <c r="G62" s="90" t="s">
        <v>196</v>
      </c>
      <c r="H62" s="90" t="s">
        <v>247</v>
      </c>
      <c r="I62" s="91"/>
      <c r="J62" s="93">
        <f t="shared" si="8"/>
        <v>5</v>
      </c>
      <c r="K62" s="93">
        <f t="shared" si="8"/>
        <v>5</v>
      </c>
      <c r="L62" s="93">
        <f t="shared" si="8"/>
        <v>5</v>
      </c>
    </row>
    <row r="63" spans="1:12" ht="36">
      <c r="A63" s="88" t="s">
        <v>214</v>
      </c>
      <c r="B63" s="65">
        <v>919</v>
      </c>
      <c r="C63" s="89" t="s">
        <v>239</v>
      </c>
      <c r="D63" s="90" t="s">
        <v>186</v>
      </c>
      <c r="E63" s="90" t="s">
        <v>227</v>
      </c>
      <c r="F63" s="90" t="s">
        <v>181</v>
      </c>
      <c r="G63" s="90" t="s">
        <v>196</v>
      </c>
      <c r="H63" s="90" t="s">
        <v>247</v>
      </c>
      <c r="I63" s="91">
        <v>200</v>
      </c>
      <c r="J63" s="93">
        <f t="shared" si="8"/>
        <v>5</v>
      </c>
      <c r="K63" s="93">
        <f t="shared" si="8"/>
        <v>5</v>
      </c>
      <c r="L63" s="93">
        <f t="shared" si="8"/>
        <v>5</v>
      </c>
    </row>
    <row r="64" spans="1:12" ht="36">
      <c r="A64" s="91" t="s">
        <v>215</v>
      </c>
      <c r="B64" s="65">
        <v>919</v>
      </c>
      <c r="C64" s="89" t="s">
        <v>239</v>
      </c>
      <c r="D64" s="90" t="s">
        <v>186</v>
      </c>
      <c r="E64" s="90" t="s">
        <v>227</v>
      </c>
      <c r="F64" s="90" t="s">
        <v>181</v>
      </c>
      <c r="G64" s="90" t="s">
        <v>196</v>
      </c>
      <c r="H64" s="90" t="s">
        <v>247</v>
      </c>
      <c r="I64" s="91">
        <v>244</v>
      </c>
      <c r="J64" s="93">
        <v>5</v>
      </c>
      <c r="K64" s="93">
        <v>5</v>
      </c>
      <c r="L64" s="93">
        <v>5</v>
      </c>
    </row>
    <row r="65" spans="1:12" s="94" customFormat="1">
      <c r="A65" s="67" t="s">
        <v>248</v>
      </c>
      <c r="B65" s="65">
        <v>919</v>
      </c>
      <c r="C65" s="68" t="s">
        <v>206</v>
      </c>
      <c r="D65" s="68"/>
      <c r="E65" s="68"/>
      <c r="F65" s="68"/>
      <c r="G65" s="68"/>
      <c r="H65" s="68"/>
      <c r="I65" s="67"/>
      <c r="J65" s="66">
        <f>J66+J72</f>
        <v>496.1</v>
      </c>
      <c r="K65" s="66">
        <f>K66+K72</f>
        <v>564.20000000000005</v>
      </c>
      <c r="L65" s="66">
        <f>L66+L72</f>
        <v>564.20000000000005</v>
      </c>
    </row>
    <row r="66" spans="1:12">
      <c r="A66" s="64" t="s">
        <v>249</v>
      </c>
      <c r="B66" s="65">
        <v>919</v>
      </c>
      <c r="C66" s="69" t="s">
        <v>206</v>
      </c>
      <c r="D66" s="69" t="s">
        <v>250</v>
      </c>
      <c r="E66" s="69"/>
      <c r="F66" s="69"/>
      <c r="G66" s="69"/>
      <c r="H66" s="69"/>
      <c r="I66" s="77"/>
      <c r="J66" s="70">
        <f t="shared" ref="J66:L70" si="9">J67</f>
        <v>495.1</v>
      </c>
      <c r="K66" s="70">
        <f t="shared" si="9"/>
        <v>563.20000000000005</v>
      </c>
      <c r="L66" s="70">
        <f t="shared" si="9"/>
        <v>563.20000000000005</v>
      </c>
    </row>
    <row r="67" spans="1:12" ht="84">
      <c r="A67" s="95" t="s">
        <v>251</v>
      </c>
      <c r="B67" s="65">
        <v>919</v>
      </c>
      <c r="C67" s="69" t="s">
        <v>206</v>
      </c>
      <c r="D67" s="69" t="s">
        <v>250</v>
      </c>
      <c r="E67" s="69" t="s">
        <v>252</v>
      </c>
      <c r="F67" s="69"/>
      <c r="G67" s="69"/>
      <c r="H67" s="69"/>
      <c r="I67" s="64"/>
      <c r="J67" s="70">
        <f t="shared" si="9"/>
        <v>495.1</v>
      </c>
      <c r="K67" s="70">
        <f t="shared" si="9"/>
        <v>563.20000000000005</v>
      </c>
      <c r="L67" s="70">
        <f t="shared" si="9"/>
        <v>563.20000000000005</v>
      </c>
    </row>
    <row r="68" spans="1:12" ht="96">
      <c r="A68" s="64" t="s">
        <v>253</v>
      </c>
      <c r="B68" s="65">
        <v>919</v>
      </c>
      <c r="C68" s="69" t="s">
        <v>206</v>
      </c>
      <c r="D68" s="69" t="s">
        <v>250</v>
      </c>
      <c r="E68" s="69" t="s">
        <v>252</v>
      </c>
      <c r="F68" s="69" t="s">
        <v>254</v>
      </c>
      <c r="G68" s="69" t="s">
        <v>191</v>
      </c>
      <c r="H68" s="69"/>
      <c r="I68" s="64"/>
      <c r="J68" s="70">
        <f t="shared" si="9"/>
        <v>495.1</v>
      </c>
      <c r="K68" s="70">
        <f t="shared" si="9"/>
        <v>563.20000000000005</v>
      </c>
      <c r="L68" s="70">
        <f t="shared" si="9"/>
        <v>563.20000000000005</v>
      </c>
    </row>
    <row r="69" spans="1:12" ht="216" customHeight="1">
      <c r="A69" s="64" t="s">
        <v>255</v>
      </c>
      <c r="B69" s="65">
        <v>919</v>
      </c>
      <c r="C69" s="69" t="s">
        <v>206</v>
      </c>
      <c r="D69" s="69" t="s">
        <v>250</v>
      </c>
      <c r="E69" s="69" t="s">
        <v>252</v>
      </c>
      <c r="F69" s="69" t="s">
        <v>254</v>
      </c>
      <c r="G69" s="69" t="s">
        <v>191</v>
      </c>
      <c r="H69" s="69" t="s">
        <v>256</v>
      </c>
      <c r="I69" s="64"/>
      <c r="J69" s="70">
        <f t="shared" si="9"/>
        <v>495.1</v>
      </c>
      <c r="K69" s="70">
        <f t="shared" si="9"/>
        <v>563.20000000000005</v>
      </c>
      <c r="L69" s="70">
        <f t="shared" si="9"/>
        <v>563.20000000000005</v>
      </c>
    </row>
    <row r="70" spans="1:12" ht="36">
      <c r="A70" s="83" t="s">
        <v>214</v>
      </c>
      <c r="B70" s="65">
        <v>919</v>
      </c>
      <c r="C70" s="69" t="s">
        <v>206</v>
      </c>
      <c r="D70" s="69" t="s">
        <v>250</v>
      </c>
      <c r="E70" s="69" t="s">
        <v>252</v>
      </c>
      <c r="F70" s="69" t="s">
        <v>254</v>
      </c>
      <c r="G70" s="69" t="s">
        <v>191</v>
      </c>
      <c r="H70" s="69" t="s">
        <v>256</v>
      </c>
      <c r="I70" s="64">
        <v>200</v>
      </c>
      <c r="J70" s="70">
        <f t="shared" si="9"/>
        <v>495.1</v>
      </c>
      <c r="K70" s="70">
        <f t="shared" si="9"/>
        <v>563.20000000000005</v>
      </c>
      <c r="L70" s="70">
        <f t="shared" si="9"/>
        <v>563.20000000000005</v>
      </c>
    </row>
    <row r="71" spans="1:12" ht="36">
      <c r="A71" s="64" t="s">
        <v>215</v>
      </c>
      <c r="B71" s="65">
        <v>919</v>
      </c>
      <c r="C71" s="69" t="s">
        <v>206</v>
      </c>
      <c r="D71" s="69" t="s">
        <v>250</v>
      </c>
      <c r="E71" s="69" t="s">
        <v>252</v>
      </c>
      <c r="F71" s="69" t="s">
        <v>254</v>
      </c>
      <c r="G71" s="69" t="s">
        <v>191</v>
      </c>
      <c r="H71" s="69" t="s">
        <v>256</v>
      </c>
      <c r="I71" s="64">
        <v>240</v>
      </c>
      <c r="J71" s="70">
        <v>495.1</v>
      </c>
      <c r="K71" s="70">
        <v>563.20000000000005</v>
      </c>
      <c r="L71" s="70">
        <v>563.20000000000005</v>
      </c>
    </row>
    <row r="72" spans="1:12" ht="24">
      <c r="A72" s="64" t="s">
        <v>257</v>
      </c>
      <c r="B72" s="65">
        <v>919</v>
      </c>
      <c r="C72" s="69" t="s">
        <v>206</v>
      </c>
      <c r="D72" s="69" t="s">
        <v>188</v>
      </c>
      <c r="E72" s="69"/>
      <c r="F72" s="69"/>
      <c r="G72" s="69"/>
      <c r="H72" s="69"/>
      <c r="I72" s="64"/>
      <c r="J72" s="70">
        <f t="shared" ref="J72:L76" si="10">J73</f>
        <v>1</v>
      </c>
      <c r="K72" s="70">
        <f t="shared" si="10"/>
        <v>1</v>
      </c>
      <c r="L72" s="70">
        <f t="shared" si="10"/>
        <v>1</v>
      </c>
    </row>
    <row r="73" spans="1:12" ht="36">
      <c r="A73" s="80" t="s">
        <v>244</v>
      </c>
      <c r="B73" s="65">
        <v>919</v>
      </c>
      <c r="C73" s="69" t="s">
        <v>206</v>
      </c>
      <c r="D73" s="69" t="s">
        <v>188</v>
      </c>
      <c r="E73" s="69" t="s">
        <v>227</v>
      </c>
      <c r="F73" s="69"/>
      <c r="G73" s="69"/>
      <c r="H73" s="69"/>
      <c r="I73" s="64"/>
      <c r="J73" s="70">
        <f t="shared" si="10"/>
        <v>1</v>
      </c>
      <c r="K73" s="70">
        <f t="shared" si="10"/>
        <v>1</v>
      </c>
      <c r="L73" s="70">
        <f t="shared" si="10"/>
        <v>1</v>
      </c>
    </row>
    <row r="74" spans="1:12" ht="48">
      <c r="A74" s="80" t="s">
        <v>245</v>
      </c>
      <c r="B74" s="65">
        <v>919</v>
      </c>
      <c r="C74" s="69" t="s">
        <v>206</v>
      </c>
      <c r="D74" s="69" t="s">
        <v>188</v>
      </c>
      <c r="E74" s="69" t="s">
        <v>227</v>
      </c>
      <c r="F74" s="69" t="s">
        <v>181</v>
      </c>
      <c r="G74" s="69"/>
      <c r="H74" s="68"/>
      <c r="I74" s="64"/>
      <c r="J74" s="70">
        <f t="shared" si="10"/>
        <v>1</v>
      </c>
      <c r="K74" s="70">
        <f t="shared" si="10"/>
        <v>1</v>
      </c>
      <c r="L74" s="70">
        <f t="shared" si="10"/>
        <v>1</v>
      </c>
    </row>
    <row r="75" spans="1:12" ht="311.25" customHeight="1">
      <c r="A75" s="96" t="s">
        <v>97</v>
      </c>
      <c r="B75" s="65">
        <v>919</v>
      </c>
      <c r="C75" s="69" t="s">
        <v>206</v>
      </c>
      <c r="D75" s="69" t="s">
        <v>188</v>
      </c>
      <c r="E75" s="69" t="s">
        <v>227</v>
      </c>
      <c r="F75" s="69" t="s">
        <v>181</v>
      </c>
      <c r="G75" s="69" t="s">
        <v>196</v>
      </c>
      <c r="H75" s="69" t="s">
        <v>0</v>
      </c>
      <c r="I75" s="64"/>
      <c r="J75" s="70">
        <f t="shared" si="10"/>
        <v>1</v>
      </c>
      <c r="K75" s="70">
        <f t="shared" si="10"/>
        <v>1</v>
      </c>
      <c r="L75" s="70">
        <f t="shared" si="10"/>
        <v>1</v>
      </c>
    </row>
    <row r="76" spans="1:12" ht="36">
      <c r="A76" s="83" t="s">
        <v>214</v>
      </c>
      <c r="B76" s="65">
        <v>919</v>
      </c>
      <c r="C76" s="69" t="s">
        <v>206</v>
      </c>
      <c r="D76" s="69" t="s">
        <v>188</v>
      </c>
      <c r="E76" s="69" t="s">
        <v>227</v>
      </c>
      <c r="F76" s="69" t="s">
        <v>181</v>
      </c>
      <c r="G76" s="69" t="s">
        <v>196</v>
      </c>
      <c r="H76" s="69" t="s">
        <v>0</v>
      </c>
      <c r="I76" s="64">
        <v>200</v>
      </c>
      <c r="J76" s="70">
        <f t="shared" si="10"/>
        <v>1</v>
      </c>
      <c r="K76" s="70">
        <f t="shared" si="10"/>
        <v>1</v>
      </c>
      <c r="L76" s="70">
        <f t="shared" si="10"/>
        <v>1</v>
      </c>
    </row>
    <row r="77" spans="1:12" ht="36">
      <c r="A77" s="64" t="s">
        <v>215</v>
      </c>
      <c r="B77" s="65">
        <v>919</v>
      </c>
      <c r="C77" s="69" t="s">
        <v>206</v>
      </c>
      <c r="D77" s="69" t="s">
        <v>188</v>
      </c>
      <c r="E77" s="69" t="s">
        <v>227</v>
      </c>
      <c r="F77" s="69" t="s">
        <v>181</v>
      </c>
      <c r="G77" s="69" t="s">
        <v>196</v>
      </c>
      <c r="H77" s="69" t="s">
        <v>0</v>
      </c>
      <c r="I77" s="97">
        <v>240</v>
      </c>
      <c r="J77" s="70">
        <v>1</v>
      </c>
      <c r="K77" s="70">
        <v>1</v>
      </c>
      <c r="L77" s="70">
        <v>1</v>
      </c>
    </row>
    <row r="78" spans="1:12" s="94" customFormat="1">
      <c r="A78" s="98" t="s">
        <v>1</v>
      </c>
      <c r="B78" s="65">
        <v>919</v>
      </c>
      <c r="C78" s="68" t="s">
        <v>2</v>
      </c>
      <c r="D78" s="68"/>
      <c r="E78" s="68"/>
      <c r="F78" s="68"/>
      <c r="G78" s="68"/>
      <c r="H78" s="68"/>
      <c r="I78" s="67"/>
      <c r="J78" s="66">
        <f>J79+J88</f>
        <v>58.4</v>
      </c>
      <c r="K78" s="66">
        <f>K79+K88</f>
        <v>45</v>
      </c>
      <c r="L78" s="66">
        <f>L79+L88</f>
        <v>41.2</v>
      </c>
    </row>
    <row r="79" spans="1:12">
      <c r="A79" s="64" t="s">
        <v>3</v>
      </c>
      <c r="B79" s="65">
        <v>919</v>
      </c>
      <c r="C79" s="69" t="s">
        <v>2</v>
      </c>
      <c r="D79" s="69" t="s">
        <v>193</v>
      </c>
      <c r="E79" s="69"/>
      <c r="F79" s="69"/>
      <c r="G79" s="69"/>
      <c r="H79" s="69"/>
      <c r="I79" s="64"/>
      <c r="J79" s="66">
        <f t="shared" ref="J79:L80" si="11">J80</f>
        <v>2</v>
      </c>
      <c r="K79" s="66">
        <f t="shared" si="11"/>
        <v>2</v>
      </c>
      <c r="L79" s="66">
        <f t="shared" si="11"/>
        <v>2</v>
      </c>
    </row>
    <row r="80" spans="1:12" ht="36">
      <c r="A80" s="64" t="s">
        <v>226</v>
      </c>
      <c r="B80" s="65">
        <v>919</v>
      </c>
      <c r="C80" s="69" t="s">
        <v>2</v>
      </c>
      <c r="D80" s="69" t="s">
        <v>193</v>
      </c>
      <c r="E80" s="69" t="s">
        <v>227</v>
      </c>
      <c r="F80" s="69"/>
      <c r="G80" s="69"/>
      <c r="H80" s="69"/>
      <c r="I80" s="64"/>
      <c r="J80" s="70">
        <f t="shared" si="11"/>
        <v>2</v>
      </c>
      <c r="K80" s="70">
        <f t="shared" si="11"/>
        <v>2</v>
      </c>
      <c r="L80" s="70">
        <f t="shared" si="11"/>
        <v>2</v>
      </c>
    </row>
    <row r="81" spans="1:12" ht="48">
      <c r="A81" s="64" t="s">
        <v>228</v>
      </c>
      <c r="B81" s="65">
        <v>919</v>
      </c>
      <c r="C81" s="69" t="s">
        <v>2</v>
      </c>
      <c r="D81" s="69" t="s">
        <v>193</v>
      </c>
      <c r="E81" s="69" t="s">
        <v>227</v>
      </c>
      <c r="F81" s="69" t="s">
        <v>181</v>
      </c>
      <c r="G81" s="69"/>
      <c r="H81" s="69"/>
      <c r="I81" s="64"/>
      <c r="J81" s="70">
        <f>J82+J85</f>
        <v>2</v>
      </c>
      <c r="K81" s="70">
        <f>K82+K85</f>
        <v>2</v>
      </c>
      <c r="L81" s="70">
        <f>L82+L85</f>
        <v>2</v>
      </c>
    </row>
    <row r="82" spans="1:12" ht="97.5" customHeight="1">
      <c r="A82" s="96" t="s">
        <v>4</v>
      </c>
      <c r="B82" s="65">
        <v>919</v>
      </c>
      <c r="C82" s="69" t="s">
        <v>2</v>
      </c>
      <c r="D82" s="69" t="s">
        <v>193</v>
      </c>
      <c r="E82" s="69" t="s">
        <v>227</v>
      </c>
      <c r="F82" s="69" t="s">
        <v>181</v>
      </c>
      <c r="G82" s="69" t="s">
        <v>196</v>
      </c>
      <c r="H82" s="69" t="s">
        <v>5</v>
      </c>
      <c r="I82" s="64"/>
      <c r="J82" s="70">
        <f t="shared" ref="J82:L83" si="12">J83</f>
        <v>1</v>
      </c>
      <c r="K82" s="70">
        <f t="shared" si="12"/>
        <v>1</v>
      </c>
      <c r="L82" s="70">
        <f t="shared" si="12"/>
        <v>1</v>
      </c>
    </row>
    <row r="83" spans="1:12" ht="36">
      <c r="A83" s="83" t="s">
        <v>214</v>
      </c>
      <c r="B83" s="65">
        <v>919</v>
      </c>
      <c r="C83" s="69" t="s">
        <v>2</v>
      </c>
      <c r="D83" s="69" t="s">
        <v>193</v>
      </c>
      <c r="E83" s="69" t="s">
        <v>227</v>
      </c>
      <c r="F83" s="69" t="s">
        <v>181</v>
      </c>
      <c r="G83" s="69" t="s">
        <v>196</v>
      </c>
      <c r="H83" s="69" t="s">
        <v>5</v>
      </c>
      <c r="I83" s="64">
        <v>200</v>
      </c>
      <c r="J83" s="70">
        <f t="shared" si="12"/>
        <v>1</v>
      </c>
      <c r="K83" s="70">
        <f t="shared" si="12"/>
        <v>1</v>
      </c>
      <c r="L83" s="70">
        <f t="shared" si="12"/>
        <v>1</v>
      </c>
    </row>
    <row r="84" spans="1:12" ht="36">
      <c r="A84" s="64" t="s">
        <v>215</v>
      </c>
      <c r="B84" s="65">
        <v>919</v>
      </c>
      <c r="C84" s="69" t="s">
        <v>2</v>
      </c>
      <c r="D84" s="69" t="s">
        <v>193</v>
      </c>
      <c r="E84" s="69" t="s">
        <v>227</v>
      </c>
      <c r="F84" s="69" t="s">
        <v>181</v>
      </c>
      <c r="G84" s="69" t="s">
        <v>196</v>
      </c>
      <c r="H84" s="69" t="s">
        <v>5</v>
      </c>
      <c r="I84" s="64">
        <v>240</v>
      </c>
      <c r="J84" s="70">
        <v>1</v>
      </c>
      <c r="K84" s="70">
        <v>1</v>
      </c>
      <c r="L84" s="70">
        <v>1</v>
      </c>
    </row>
    <row r="85" spans="1:12" ht="60">
      <c r="A85" s="64" t="s">
        <v>6</v>
      </c>
      <c r="B85" s="65">
        <v>919</v>
      </c>
      <c r="C85" s="69" t="s">
        <v>2</v>
      </c>
      <c r="D85" s="69" t="s">
        <v>193</v>
      </c>
      <c r="E85" s="69" t="s">
        <v>227</v>
      </c>
      <c r="F85" s="69" t="s">
        <v>181</v>
      </c>
      <c r="G85" s="69" t="s">
        <v>196</v>
      </c>
      <c r="H85" s="69" t="s">
        <v>7</v>
      </c>
      <c r="I85" s="64"/>
      <c r="J85" s="70">
        <f t="shared" ref="J85:L86" si="13">J86</f>
        <v>1</v>
      </c>
      <c r="K85" s="70">
        <f t="shared" si="13"/>
        <v>1</v>
      </c>
      <c r="L85" s="70">
        <f t="shared" si="13"/>
        <v>1</v>
      </c>
    </row>
    <row r="86" spans="1:12" ht="36">
      <c r="A86" s="83" t="s">
        <v>214</v>
      </c>
      <c r="B86" s="65">
        <v>919</v>
      </c>
      <c r="C86" s="69" t="s">
        <v>2</v>
      </c>
      <c r="D86" s="69" t="s">
        <v>193</v>
      </c>
      <c r="E86" s="69" t="s">
        <v>227</v>
      </c>
      <c r="F86" s="69" t="s">
        <v>181</v>
      </c>
      <c r="G86" s="69" t="s">
        <v>196</v>
      </c>
      <c r="H86" s="69" t="s">
        <v>7</v>
      </c>
      <c r="I86" s="64">
        <v>200</v>
      </c>
      <c r="J86" s="70">
        <f t="shared" si="13"/>
        <v>1</v>
      </c>
      <c r="K86" s="70">
        <f t="shared" si="13"/>
        <v>1</v>
      </c>
      <c r="L86" s="70">
        <f t="shared" si="13"/>
        <v>1</v>
      </c>
    </row>
    <row r="87" spans="1:12" ht="36">
      <c r="A87" s="64" t="s">
        <v>215</v>
      </c>
      <c r="B87" s="65">
        <v>919</v>
      </c>
      <c r="C87" s="69" t="s">
        <v>2</v>
      </c>
      <c r="D87" s="69" t="s">
        <v>193</v>
      </c>
      <c r="E87" s="69" t="s">
        <v>227</v>
      </c>
      <c r="F87" s="69" t="s">
        <v>181</v>
      </c>
      <c r="G87" s="69" t="s">
        <v>196</v>
      </c>
      <c r="H87" s="69" t="s">
        <v>7</v>
      </c>
      <c r="I87" s="64">
        <v>240</v>
      </c>
      <c r="J87" s="70">
        <v>1</v>
      </c>
      <c r="K87" s="70">
        <v>1</v>
      </c>
      <c r="L87" s="70">
        <v>1</v>
      </c>
    </row>
    <row r="88" spans="1:12">
      <c r="A88" s="64" t="s">
        <v>8</v>
      </c>
      <c r="B88" s="65">
        <v>919</v>
      </c>
      <c r="C88" s="69" t="s">
        <v>2</v>
      </c>
      <c r="D88" s="69" t="s">
        <v>239</v>
      </c>
      <c r="E88" s="69"/>
      <c r="F88" s="69"/>
      <c r="G88" s="69"/>
      <c r="H88" s="69"/>
      <c r="I88" s="64"/>
      <c r="J88" s="70">
        <f>J89+J94</f>
        <v>56.4</v>
      </c>
      <c r="K88" s="70">
        <f>K89+K94</f>
        <v>43</v>
      </c>
      <c r="L88" s="70">
        <f>L89+L94</f>
        <v>39.200000000000003</v>
      </c>
    </row>
    <row r="89" spans="1:12" ht="36">
      <c r="A89" s="64" t="s">
        <v>226</v>
      </c>
      <c r="B89" s="65">
        <v>919</v>
      </c>
      <c r="C89" s="69" t="s">
        <v>2</v>
      </c>
      <c r="D89" s="69" t="s">
        <v>239</v>
      </c>
      <c r="E89" s="69" t="s">
        <v>227</v>
      </c>
      <c r="F89" s="69"/>
      <c r="G89" s="69"/>
      <c r="H89" s="69"/>
      <c r="I89" s="64"/>
      <c r="J89" s="70">
        <f>J90</f>
        <v>36.4</v>
      </c>
      <c r="K89" s="70">
        <f>K90</f>
        <v>30.3</v>
      </c>
      <c r="L89" s="70">
        <f>L90</f>
        <v>22.5</v>
      </c>
    </row>
    <row r="90" spans="1:12" ht="48">
      <c r="A90" s="64" t="s">
        <v>228</v>
      </c>
      <c r="B90" s="65">
        <v>919</v>
      </c>
      <c r="C90" s="81" t="s">
        <v>2</v>
      </c>
      <c r="D90" s="69" t="s">
        <v>239</v>
      </c>
      <c r="E90" s="69" t="s">
        <v>227</v>
      </c>
      <c r="F90" s="69" t="s">
        <v>181</v>
      </c>
      <c r="G90" s="69"/>
      <c r="H90" s="69"/>
      <c r="I90" s="64"/>
      <c r="J90" s="70">
        <f>J91+J97</f>
        <v>36.4</v>
      </c>
      <c r="K90" s="70">
        <f>K91+K97</f>
        <v>30.3</v>
      </c>
      <c r="L90" s="70">
        <f>L91+L97</f>
        <v>22.5</v>
      </c>
    </row>
    <row r="91" spans="1:12">
      <c r="A91" s="74" t="s">
        <v>9</v>
      </c>
      <c r="B91" s="65">
        <v>919</v>
      </c>
      <c r="C91" s="81" t="s">
        <v>2</v>
      </c>
      <c r="D91" s="69" t="s">
        <v>239</v>
      </c>
      <c r="E91" s="69" t="s">
        <v>227</v>
      </c>
      <c r="F91" s="69" t="s">
        <v>181</v>
      </c>
      <c r="G91" s="69" t="s">
        <v>196</v>
      </c>
      <c r="H91" s="69" t="s">
        <v>10</v>
      </c>
      <c r="I91" s="64"/>
      <c r="J91" s="70">
        <f t="shared" ref="J91:L92" si="14">J92</f>
        <v>35.4</v>
      </c>
      <c r="K91" s="70">
        <f t="shared" si="14"/>
        <v>29.3</v>
      </c>
      <c r="L91" s="70">
        <f t="shared" si="14"/>
        <v>21.5</v>
      </c>
    </row>
    <row r="92" spans="1:12" ht="36">
      <c r="A92" s="83" t="s">
        <v>214</v>
      </c>
      <c r="B92" s="65">
        <v>919</v>
      </c>
      <c r="C92" s="81" t="s">
        <v>2</v>
      </c>
      <c r="D92" s="69" t="s">
        <v>239</v>
      </c>
      <c r="E92" s="69" t="s">
        <v>227</v>
      </c>
      <c r="F92" s="69" t="s">
        <v>181</v>
      </c>
      <c r="G92" s="69" t="s">
        <v>196</v>
      </c>
      <c r="H92" s="69" t="s">
        <v>10</v>
      </c>
      <c r="I92" s="64">
        <v>200</v>
      </c>
      <c r="J92" s="70">
        <f t="shared" si="14"/>
        <v>35.4</v>
      </c>
      <c r="K92" s="70">
        <f t="shared" si="14"/>
        <v>29.3</v>
      </c>
      <c r="L92" s="70">
        <f t="shared" si="14"/>
        <v>21.5</v>
      </c>
    </row>
    <row r="93" spans="1:12" ht="36">
      <c r="A93" s="64" t="s">
        <v>215</v>
      </c>
      <c r="B93" s="65">
        <v>919</v>
      </c>
      <c r="C93" s="81" t="s">
        <v>2</v>
      </c>
      <c r="D93" s="69" t="s">
        <v>239</v>
      </c>
      <c r="E93" s="69" t="s">
        <v>227</v>
      </c>
      <c r="F93" s="69" t="s">
        <v>181</v>
      </c>
      <c r="G93" s="69" t="s">
        <v>196</v>
      </c>
      <c r="H93" s="69" t="s">
        <v>10</v>
      </c>
      <c r="I93" s="64">
        <v>240</v>
      </c>
      <c r="J93" s="70">
        <v>35.4</v>
      </c>
      <c r="K93" s="70">
        <f>29.3</f>
        <v>29.3</v>
      </c>
      <c r="L93" s="70">
        <v>21.5</v>
      </c>
    </row>
    <row r="94" spans="1:12" ht="12.75" customHeight="1">
      <c r="A94" s="74" t="s">
        <v>11</v>
      </c>
      <c r="B94" s="65">
        <v>919</v>
      </c>
      <c r="C94" s="81" t="s">
        <v>2</v>
      </c>
      <c r="D94" s="69" t="s">
        <v>239</v>
      </c>
      <c r="E94" s="69" t="s">
        <v>227</v>
      </c>
      <c r="F94" s="69" t="s">
        <v>181</v>
      </c>
      <c r="G94" s="69" t="s">
        <v>196</v>
      </c>
      <c r="H94" s="69" t="s">
        <v>12</v>
      </c>
      <c r="I94" s="64"/>
      <c r="J94" s="70">
        <f t="shared" ref="J94:L95" si="15">J95</f>
        <v>20</v>
      </c>
      <c r="K94" s="70">
        <f t="shared" si="15"/>
        <v>12.7</v>
      </c>
      <c r="L94" s="70">
        <f t="shared" si="15"/>
        <v>16.7</v>
      </c>
    </row>
    <row r="95" spans="1:12" ht="36">
      <c r="A95" s="83" t="s">
        <v>214</v>
      </c>
      <c r="B95" s="65">
        <v>919</v>
      </c>
      <c r="C95" s="81" t="s">
        <v>2</v>
      </c>
      <c r="D95" s="69" t="s">
        <v>239</v>
      </c>
      <c r="E95" s="69" t="s">
        <v>227</v>
      </c>
      <c r="F95" s="69" t="s">
        <v>181</v>
      </c>
      <c r="G95" s="69" t="s">
        <v>196</v>
      </c>
      <c r="H95" s="69" t="s">
        <v>12</v>
      </c>
      <c r="I95" s="64">
        <v>200</v>
      </c>
      <c r="J95" s="70">
        <f t="shared" si="15"/>
        <v>20</v>
      </c>
      <c r="K95" s="70">
        <f t="shared" si="15"/>
        <v>12.7</v>
      </c>
      <c r="L95" s="70">
        <f t="shared" si="15"/>
        <v>16.7</v>
      </c>
    </row>
    <row r="96" spans="1:12" ht="36">
      <c r="A96" s="64" t="s">
        <v>215</v>
      </c>
      <c r="B96" s="65">
        <v>919</v>
      </c>
      <c r="C96" s="81" t="s">
        <v>2</v>
      </c>
      <c r="D96" s="69" t="s">
        <v>239</v>
      </c>
      <c r="E96" s="69" t="s">
        <v>227</v>
      </c>
      <c r="F96" s="69" t="s">
        <v>181</v>
      </c>
      <c r="G96" s="69" t="s">
        <v>196</v>
      </c>
      <c r="H96" s="69" t="s">
        <v>12</v>
      </c>
      <c r="I96" s="64">
        <v>240</v>
      </c>
      <c r="J96" s="70">
        <v>20</v>
      </c>
      <c r="K96" s="70">
        <v>12.7</v>
      </c>
      <c r="L96" s="70">
        <v>16.7</v>
      </c>
    </row>
    <row r="97" spans="1:12" ht="84">
      <c r="A97" s="96" t="s">
        <v>13</v>
      </c>
      <c r="B97" s="65">
        <v>919</v>
      </c>
      <c r="C97" s="69" t="s">
        <v>2</v>
      </c>
      <c r="D97" s="69" t="s">
        <v>239</v>
      </c>
      <c r="E97" s="69" t="s">
        <v>227</v>
      </c>
      <c r="F97" s="69" t="s">
        <v>181</v>
      </c>
      <c r="G97" s="69" t="s">
        <v>196</v>
      </c>
      <c r="H97" s="69" t="s">
        <v>14</v>
      </c>
      <c r="I97" s="64"/>
      <c r="J97" s="70">
        <f t="shared" ref="J97:L98" si="16">J98</f>
        <v>1</v>
      </c>
      <c r="K97" s="70">
        <f t="shared" si="16"/>
        <v>1</v>
      </c>
      <c r="L97" s="70">
        <f t="shared" si="16"/>
        <v>1</v>
      </c>
    </row>
    <row r="98" spans="1:12" ht="36">
      <c r="A98" s="83" t="s">
        <v>214</v>
      </c>
      <c r="B98" s="65">
        <v>919</v>
      </c>
      <c r="C98" s="69" t="s">
        <v>2</v>
      </c>
      <c r="D98" s="69" t="s">
        <v>239</v>
      </c>
      <c r="E98" s="69" t="s">
        <v>227</v>
      </c>
      <c r="F98" s="69" t="s">
        <v>181</v>
      </c>
      <c r="G98" s="69" t="s">
        <v>196</v>
      </c>
      <c r="H98" s="69" t="s">
        <v>14</v>
      </c>
      <c r="I98" s="64">
        <v>200</v>
      </c>
      <c r="J98" s="70">
        <f t="shared" si="16"/>
        <v>1</v>
      </c>
      <c r="K98" s="70">
        <f t="shared" si="16"/>
        <v>1</v>
      </c>
      <c r="L98" s="70">
        <f t="shared" si="16"/>
        <v>1</v>
      </c>
    </row>
    <row r="99" spans="1:12" ht="36">
      <c r="A99" s="64" t="s">
        <v>215</v>
      </c>
      <c r="B99" s="65">
        <v>919</v>
      </c>
      <c r="C99" s="69" t="s">
        <v>2</v>
      </c>
      <c r="D99" s="69" t="s">
        <v>239</v>
      </c>
      <c r="E99" s="69" t="s">
        <v>227</v>
      </c>
      <c r="F99" s="69" t="s">
        <v>181</v>
      </c>
      <c r="G99" s="69" t="s">
        <v>196</v>
      </c>
      <c r="H99" s="69" t="s">
        <v>14</v>
      </c>
      <c r="I99" s="64">
        <v>240</v>
      </c>
      <c r="J99" s="70">
        <v>1</v>
      </c>
      <c r="K99" s="70">
        <v>1</v>
      </c>
      <c r="L99" s="70">
        <v>1</v>
      </c>
    </row>
    <row r="100" spans="1:12">
      <c r="A100" s="67" t="s">
        <v>15</v>
      </c>
      <c r="B100" s="65">
        <v>919</v>
      </c>
      <c r="C100" s="68" t="s">
        <v>16</v>
      </c>
      <c r="D100" s="68"/>
      <c r="E100" s="68"/>
      <c r="F100" s="68"/>
      <c r="G100" s="68"/>
      <c r="H100" s="68"/>
      <c r="I100" s="64"/>
      <c r="J100" s="66">
        <f t="shared" ref="J100:L106" si="17">J101</f>
        <v>1</v>
      </c>
      <c r="K100" s="66">
        <f t="shared" si="17"/>
        <v>1</v>
      </c>
      <c r="L100" s="66">
        <f t="shared" si="17"/>
        <v>1</v>
      </c>
    </row>
    <row r="101" spans="1:12">
      <c r="A101" s="64" t="s">
        <v>17</v>
      </c>
      <c r="B101" s="65">
        <v>919</v>
      </c>
      <c r="C101" s="69" t="s">
        <v>16</v>
      </c>
      <c r="D101" s="69" t="s">
        <v>191</v>
      </c>
      <c r="E101" s="69"/>
      <c r="F101" s="69"/>
      <c r="G101" s="69"/>
      <c r="H101" s="69"/>
      <c r="I101" s="64"/>
      <c r="J101" s="70">
        <f t="shared" si="17"/>
        <v>1</v>
      </c>
      <c r="K101" s="70">
        <f t="shared" si="17"/>
        <v>1</v>
      </c>
      <c r="L101" s="70">
        <f t="shared" si="17"/>
        <v>1</v>
      </c>
    </row>
    <row r="102" spans="1:12" ht="36">
      <c r="A102" s="64" t="s">
        <v>18</v>
      </c>
      <c r="B102" s="65">
        <v>919</v>
      </c>
      <c r="C102" s="69" t="s">
        <v>16</v>
      </c>
      <c r="D102" s="69" t="s">
        <v>191</v>
      </c>
      <c r="E102" s="69"/>
      <c r="F102" s="69"/>
      <c r="G102" s="69"/>
      <c r="H102" s="69"/>
      <c r="I102" s="64"/>
      <c r="J102" s="70">
        <f t="shared" si="17"/>
        <v>1</v>
      </c>
      <c r="K102" s="70">
        <f t="shared" si="17"/>
        <v>1</v>
      </c>
      <c r="L102" s="70">
        <f t="shared" si="17"/>
        <v>1</v>
      </c>
    </row>
    <row r="103" spans="1:12" ht="36">
      <c r="A103" s="64" t="s">
        <v>226</v>
      </c>
      <c r="B103" s="65">
        <v>919</v>
      </c>
      <c r="C103" s="69" t="s">
        <v>16</v>
      </c>
      <c r="D103" s="69" t="s">
        <v>191</v>
      </c>
      <c r="E103" s="69" t="s">
        <v>227</v>
      </c>
      <c r="F103" s="69"/>
      <c r="G103" s="69"/>
      <c r="H103" s="69"/>
      <c r="I103" s="64"/>
      <c r="J103" s="70">
        <f t="shared" si="17"/>
        <v>1</v>
      </c>
      <c r="K103" s="70">
        <f t="shared" si="17"/>
        <v>1</v>
      </c>
      <c r="L103" s="70">
        <f t="shared" si="17"/>
        <v>1</v>
      </c>
    </row>
    <row r="104" spans="1:12" ht="48">
      <c r="A104" s="64" t="s">
        <v>228</v>
      </c>
      <c r="B104" s="65">
        <v>919</v>
      </c>
      <c r="C104" s="69" t="s">
        <v>16</v>
      </c>
      <c r="D104" s="69" t="s">
        <v>191</v>
      </c>
      <c r="E104" s="69" t="s">
        <v>227</v>
      </c>
      <c r="F104" s="69" t="s">
        <v>181</v>
      </c>
      <c r="G104" s="69"/>
      <c r="H104" s="69"/>
      <c r="I104" s="64"/>
      <c r="J104" s="70">
        <f t="shared" si="17"/>
        <v>1</v>
      </c>
      <c r="K104" s="70">
        <f t="shared" si="17"/>
        <v>1</v>
      </c>
      <c r="L104" s="70">
        <f t="shared" si="17"/>
        <v>1</v>
      </c>
    </row>
    <row r="105" spans="1:12" ht="120">
      <c r="A105" s="64" t="s">
        <v>19</v>
      </c>
      <c r="B105" s="65">
        <v>919</v>
      </c>
      <c r="C105" s="69" t="s">
        <v>16</v>
      </c>
      <c r="D105" s="69" t="s">
        <v>191</v>
      </c>
      <c r="E105" s="69" t="s">
        <v>227</v>
      </c>
      <c r="F105" s="69" t="s">
        <v>181</v>
      </c>
      <c r="G105" s="69" t="s">
        <v>196</v>
      </c>
      <c r="H105" s="69" t="s">
        <v>20</v>
      </c>
      <c r="I105" s="64"/>
      <c r="J105" s="70">
        <f t="shared" si="17"/>
        <v>1</v>
      </c>
      <c r="K105" s="70">
        <f t="shared" si="17"/>
        <v>1</v>
      </c>
      <c r="L105" s="70">
        <f t="shared" si="17"/>
        <v>1</v>
      </c>
    </row>
    <row r="106" spans="1:12" ht="36">
      <c r="A106" s="83" t="s">
        <v>214</v>
      </c>
      <c r="B106" s="65">
        <v>919</v>
      </c>
      <c r="C106" s="69" t="s">
        <v>16</v>
      </c>
      <c r="D106" s="69" t="s">
        <v>191</v>
      </c>
      <c r="E106" s="69" t="s">
        <v>227</v>
      </c>
      <c r="F106" s="69" t="s">
        <v>181</v>
      </c>
      <c r="G106" s="69" t="s">
        <v>196</v>
      </c>
      <c r="H106" s="69" t="s">
        <v>20</v>
      </c>
      <c r="I106" s="64">
        <v>200</v>
      </c>
      <c r="J106" s="70">
        <f t="shared" si="17"/>
        <v>1</v>
      </c>
      <c r="K106" s="70">
        <f t="shared" si="17"/>
        <v>1</v>
      </c>
      <c r="L106" s="70">
        <f t="shared" si="17"/>
        <v>1</v>
      </c>
    </row>
    <row r="107" spans="1:12" ht="36">
      <c r="A107" s="64" t="s">
        <v>215</v>
      </c>
      <c r="B107" s="65">
        <v>919</v>
      </c>
      <c r="C107" s="69" t="s">
        <v>16</v>
      </c>
      <c r="D107" s="69" t="s">
        <v>191</v>
      </c>
      <c r="E107" s="69" t="s">
        <v>227</v>
      </c>
      <c r="F107" s="69" t="s">
        <v>181</v>
      </c>
      <c r="G107" s="69" t="s">
        <v>196</v>
      </c>
      <c r="H107" s="69" t="s">
        <v>20</v>
      </c>
      <c r="I107" s="64">
        <v>240</v>
      </c>
      <c r="J107" s="70">
        <v>1</v>
      </c>
      <c r="K107" s="70">
        <v>1</v>
      </c>
      <c r="L107" s="70">
        <v>1</v>
      </c>
    </row>
    <row r="108" spans="1:12">
      <c r="A108" s="69" t="s">
        <v>21</v>
      </c>
      <c r="B108" s="65">
        <v>919</v>
      </c>
      <c r="C108" s="99" t="s">
        <v>186</v>
      </c>
      <c r="D108" s="99"/>
      <c r="E108" s="99"/>
      <c r="F108" s="99"/>
      <c r="G108" s="99"/>
      <c r="H108" s="99"/>
      <c r="I108" s="99"/>
      <c r="J108" s="66">
        <f t="shared" ref="J108:L113" si="18">J109</f>
        <v>91.5</v>
      </c>
      <c r="K108" s="66">
        <f t="shared" si="18"/>
        <v>41.5</v>
      </c>
      <c r="L108" s="66">
        <f t="shared" si="18"/>
        <v>41.5</v>
      </c>
    </row>
    <row r="109" spans="1:12">
      <c r="A109" s="100" t="s">
        <v>22</v>
      </c>
      <c r="B109" s="65">
        <v>919</v>
      </c>
      <c r="C109" s="101" t="s">
        <v>186</v>
      </c>
      <c r="D109" s="101" t="s">
        <v>191</v>
      </c>
      <c r="E109" s="101"/>
      <c r="F109" s="101"/>
      <c r="G109" s="101"/>
      <c r="H109" s="101"/>
      <c r="I109" s="101"/>
      <c r="J109" s="70">
        <f t="shared" si="18"/>
        <v>91.5</v>
      </c>
      <c r="K109" s="70">
        <f t="shared" si="18"/>
        <v>41.5</v>
      </c>
      <c r="L109" s="70">
        <f t="shared" si="18"/>
        <v>41.5</v>
      </c>
    </row>
    <row r="110" spans="1:12" ht="36">
      <c r="A110" s="64" t="s">
        <v>226</v>
      </c>
      <c r="B110" s="65">
        <v>919</v>
      </c>
      <c r="C110" s="101" t="s">
        <v>186</v>
      </c>
      <c r="D110" s="101" t="s">
        <v>191</v>
      </c>
      <c r="E110" s="102">
        <v>89</v>
      </c>
      <c r="F110" s="102"/>
      <c r="G110" s="102"/>
      <c r="H110" s="102"/>
      <c r="I110" s="102"/>
      <c r="J110" s="70">
        <f t="shared" si="18"/>
        <v>91.5</v>
      </c>
      <c r="K110" s="70">
        <f t="shared" si="18"/>
        <v>41.5</v>
      </c>
      <c r="L110" s="70">
        <f t="shared" si="18"/>
        <v>41.5</v>
      </c>
    </row>
    <row r="111" spans="1:12" ht="48">
      <c r="A111" s="64" t="s">
        <v>228</v>
      </c>
      <c r="B111" s="65">
        <v>919</v>
      </c>
      <c r="C111" s="101" t="s">
        <v>186</v>
      </c>
      <c r="D111" s="101" t="s">
        <v>191</v>
      </c>
      <c r="E111" s="102" t="s">
        <v>227</v>
      </c>
      <c r="F111" s="102">
        <v>1</v>
      </c>
      <c r="G111" s="102" t="s">
        <v>196</v>
      </c>
      <c r="H111" s="102"/>
      <c r="I111" s="102"/>
      <c r="J111" s="70">
        <f t="shared" si="18"/>
        <v>91.5</v>
      </c>
      <c r="K111" s="70">
        <f t="shared" si="18"/>
        <v>41.5</v>
      </c>
      <c r="L111" s="70">
        <f t="shared" si="18"/>
        <v>41.5</v>
      </c>
    </row>
    <row r="112" spans="1:12" ht="25.5">
      <c r="A112" s="103" t="s">
        <v>23</v>
      </c>
      <c r="B112" s="65">
        <v>919</v>
      </c>
      <c r="C112" s="101" t="s">
        <v>186</v>
      </c>
      <c r="D112" s="101" t="s">
        <v>191</v>
      </c>
      <c r="E112" s="102" t="s">
        <v>227</v>
      </c>
      <c r="F112" s="102">
        <v>1</v>
      </c>
      <c r="G112" s="102" t="s">
        <v>196</v>
      </c>
      <c r="H112" s="102" t="s">
        <v>24</v>
      </c>
      <c r="I112" s="102"/>
      <c r="J112" s="70">
        <f t="shared" si="18"/>
        <v>91.5</v>
      </c>
      <c r="K112" s="70">
        <f t="shared" si="18"/>
        <v>41.5</v>
      </c>
      <c r="L112" s="70">
        <f t="shared" si="18"/>
        <v>41.5</v>
      </c>
    </row>
    <row r="113" spans="1:12" ht="25.5">
      <c r="A113" s="103" t="s">
        <v>25</v>
      </c>
      <c r="B113" s="65">
        <v>919</v>
      </c>
      <c r="C113" s="101" t="s">
        <v>186</v>
      </c>
      <c r="D113" s="101" t="s">
        <v>191</v>
      </c>
      <c r="E113" s="102" t="s">
        <v>227</v>
      </c>
      <c r="F113" s="102">
        <v>1</v>
      </c>
      <c r="G113" s="102" t="s">
        <v>196</v>
      </c>
      <c r="H113" s="102" t="s">
        <v>24</v>
      </c>
      <c r="I113" s="102" t="s">
        <v>26</v>
      </c>
      <c r="J113" s="70">
        <f t="shared" si="18"/>
        <v>91.5</v>
      </c>
      <c r="K113" s="70">
        <f t="shared" si="18"/>
        <v>41.5</v>
      </c>
      <c r="L113" s="70">
        <f t="shared" si="18"/>
        <v>41.5</v>
      </c>
    </row>
    <row r="114" spans="1:12" ht="26.25" customHeight="1">
      <c r="A114" s="103" t="s">
        <v>27</v>
      </c>
      <c r="B114" s="65">
        <v>919</v>
      </c>
      <c r="C114" s="101" t="s">
        <v>186</v>
      </c>
      <c r="D114" s="101" t="s">
        <v>191</v>
      </c>
      <c r="E114" s="102" t="s">
        <v>227</v>
      </c>
      <c r="F114" s="102">
        <v>1</v>
      </c>
      <c r="G114" s="102" t="s">
        <v>196</v>
      </c>
      <c r="H114" s="102" t="s">
        <v>24</v>
      </c>
      <c r="I114" s="102" t="s">
        <v>28</v>
      </c>
      <c r="J114" s="70">
        <v>91.5</v>
      </c>
      <c r="K114" s="70">
        <v>41.5</v>
      </c>
      <c r="L114" s="70">
        <v>41.5</v>
      </c>
    </row>
    <row r="115" spans="1:12" ht="25.5">
      <c r="A115" s="104" t="s">
        <v>29</v>
      </c>
      <c r="B115" s="65">
        <v>919</v>
      </c>
      <c r="C115" s="105" t="s">
        <v>252</v>
      </c>
      <c r="D115" s="105"/>
      <c r="E115" s="105"/>
      <c r="F115" s="105"/>
      <c r="G115" s="105"/>
      <c r="H115" s="105"/>
      <c r="I115" s="105"/>
      <c r="J115" s="66">
        <f t="shared" ref="J115:L120" si="19">J116</f>
        <v>2</v>
      </c>
      <c r="K115" s="66">
        <f t="shared" si="19"/>
        <v>2</v>
      </c>
      <c r="L115" s="66">
        <f t="shared" si="19"/>
        <v>2</v>
      </c>
    </row>
    <row r="116" spans="1:12" ht="25.5">
      <c r="A116" s="106" t="s">
        <v>30</v>
      </c>
      <c r="B116" s="65">
        <v>919</v>
      </c>
      <c r="C116" s="103" t="s">
        <v>252</v>
      </c>
      <c r="D116" s="103" t="s">
        <v>191</v>
      </c>
      <c r="E116" s="103"/>
      <c r="F116" s="103"/>
      <c r="G116" s="103"/>
      <c r="H116" s="103"/>
      <c r="I116" s="103"/>
      <c r="J116" s="70">
        <f t="shared" si="19"/>
        <v>2</v>
      </c>
      <c r="K116" s="70">
        <f t="shared" si="19"/>
        <v>2</v>
      </c>
      <c r="L116" s="70">
        <f t="shared" si="19"/>
        <v>2</v>
      </c>
    </row>
    <row r="117" spans="1:12" ht="36">
      <c r="A117" s="64" t="s">
        <v>226</v>
      </c>
      <c r="B117" s="65">
        <v>919</v>
      </c>
      <c r="C117" s="103" t="s">
        <v>252</v>
      </c>
      <c r="D117" s="103" t="s">
        <v>191</v>
      </c>
      <c r="E117" s="103" t="s">
        <v>227</v>
      </c>
      <c r="F117" s="103"/>
      <c r="G117" s="103"/>
      <c r="H117" s="103"/>
      <c r="I117" s="103"/>
      <c r="J117" s="70">
        <f t="shared" si="19"/>
        <v>2</v>
      </c>
      <c r="K117" s="70">
        <f t="shared" si="19"/>
        <v>2</v>
      </c>
      <c r="L117" s="70">
        <f t="shared" si="19"/>
        <v>2</v>
      </c>
    </row>
    <row r="118" spans="1:12" ht="48">
      <c r="A118" s="64" t="s">
        <v>228</v>
      </c>
      <c r="B118" s="65">
        <v>919</v>
      </c>
      <c r="C118" s="103" t="s">
        <v>252</v>
      </c>
      <c r="D118" s="103" t="s">
        <v>191</v>
      </c>
      <c r="E118" s="103" t="s">
        <v>227</v>
      </c>
      <c r="F118" s="103" t="s">
        <v>181</v>
      </c>
      <c r="G118" s="103"/>
      <c r="H118" s="103"/>
      <c r="I118" s="103"/>
      <c r="J118" s="70">
        <f t="shared" si="19"/>
        <v>2</v>
      </c>
      <c r="K118" s="70">
        <f t="shared" si="19"/>
        <v>2</v>
      </c>
      <c r="L118" s="70">
        <f t="shared" si="19"/>
        <v>2</v>
      </c>
    </row>
    <row r="119" spans="1:12" ht="25.5">
      <c r="A119" s="107" t="s">
        <v>31</v>
      </c>
      <c r="B119" s="65">
        <v>919</v>
      </c>
      <c r="C119" s="103" t="s">
        <v>252</v>
      </c>
      <c r="D119" s="103" t="s">
        <v>191</v>
      </c>
      <c r="E119" s="103" t="s">
        <v>227</v>
      </c>
      <c r="F119" s="103" t="s">
        <v>181</v>
      </c>
      <c r="G119" s="103" t="s">
        <v>196</v>
      </c>
      <c r="H119" s="103" t="s">
        <v>32</v>
      </c>
      <c r="I119" s="103"/>
      <c r="J119" s="108">
        <f t="shared" si="19"/>
        <v>2</v>
      </c>
      <c r="K119" s="108">
        <f t="shared" si="19"/>
        <v>2</v>
      </c>
      <c r="L119" s="108">
        <f t="shared" si="19"/>
        <v>2</v>
      </c>
    </row>
    <row r="120" spans="1:12" ht="25.5">
      <c r="A120" s="104" t="s">
        <v>33</v>
      </c>
      <c r="B120" s="65">
        <v>919</v>
      </c>
      <c r="C120" s="103" t="s">
        <v>252</v>
      </c>
      <c r="D120" s="103" t="s">
        <v>191</v>
      </c>
      <c r="E120" s="103" t="s">
        <v>227</v>
      </c>
      <c r="F120" s="103" t="s">
        <v>181</v>
      </c>
      <c r="G120" s="103" t="s">
        <v>196</v>
      </c>
      <c r="H120" s="103" t="s">
        <v>32</v>
      </c>
      <c r="I120" s="103" t="s">
        <v>34</v>
      </c>
      <c r="J120" s="108">
        <f t="shared" si="19"/>
        <v>2</v>
      </c>
      <c r="K120" s="108">
        <f t="shared" si="19"/>
        <v>2</v>
      </c>
      <c r="L120" s="108">
        <f t="shared" si="19"/>
        <v>2</v>
      </c>
    </row>
    <row r="121" spans="1:12" ht="14.25" customHeight="1">
      <c r="A121" s="109" t="s">
        <v>35</v>
      </c>
      <c r="B121" s="65">
        <v>919</v>
      </c>
      <c r="C121" s="110" t="s">
        <v>252</v>
      </c>
      <c r="D121" s="110" t="s">
        <v>191</v>
      </c>
      <c r="E121" s="110" t="s">
        <v>227</v>
      </c>
      <c r="F121" s="110" t="s">
        <v>181</v>
      </c>
      <c r="G121" s="110" t="s">
        <v>196</v>
      </c>
      <c r="H121" s="110" t="s">
        <v>32</v>
      </c>
      <c r="I121" s="110" t="s">
        <v>36</v>
      </c>
      <c r="J121" s="111">
        <v>2</v>
      </c>
      <c r="K121" s="111">
        <v>2</v>
      </c>
      <c r="L121" s="111">
        <v>2</v>
      </c>
    </row>
    <row r="122" spans="1:12">
      <c r="A122" s="112" t="s">
        <v>37</v>
      </c>
      <c r="B122" s="65">
        <v>919</v>
      </c>
      <c r="C122" s="113">
        <v>99</v>
      </c>
      <c r="D122" s="113"/>
      <c r="E122" s="113"/>
      <c r="F122" s="113"/>
      <c r="G122" s="113"/>
      <c r="H122" s="113"/>
      <c r="I122" s="113"/>
      <c r="J122" s="114">
        <f t="shared" ref="J122:L127" si="20">J123</f>
        <v>0</v>
      </c>
      <c r="K122" s="114">
        <f t="shared" si="20"/>
        <v>29.61</v>
      </c>
      <c r="L122" s="114">
        <f t="shared" si="20"/>
        <v>39.94</v>
      </c>
    </row>
    <row r="123" spans="1:12">
      <c r="A123" s="115" t="s">
        <v>37</v>
      </c>
      <c r="B123" s="65">
        <v>919</v>
      </c>
      <c r="C123" s="116">
        <v>99</v>
      </c>
      <c r="D123" s="116">
        <v>99</v>
      </c>
      <c r="E123" s="116"/>
      <c r="F123" s="116"/>
      <c r="G123" s="116"/>
      <c r="H123" s="116"/>
      <c r="I123" s="116"/>
      <c r="J123" s="117">
        <f t="shared" si="20"/>
        <v>0</v>
      </c>
      <c r="K123" s="117">
        <f t="shared" si="20"/>
        <v>29.61</v>
      </c>
      <c r="L123" s="117">
        <f t="shared" si="20"/>
        <v>39.94</v>
      </c>
    </row>
    <row r="124" spans="1:12" ht="36">
      <c r="A124" s="64" t="s">
        <v>226</v>
      </c>
      <c r="B124" s="65">
        <v>919</v>
      </c>
      <c r="C124" s="118">
        <v>99</v>
      </c>
      <c r="D124" s="118">
        <v>99</v>
      </c>
      <c r="E124" s="118">
        <v>89</v>
      </c>
      <c r="F124" s="118"/>
      <c r="G124" s="118"/>
      <c r="H124" s="118"/>
      <c r="I124" s="118"/>
      <c r="J124" s="119">
        <f t="shared" si="20"/>
        <v>0</v>
      </c>
      <c r="K124" s="119">
        <f t="shared" si="20"/>
        <v>29.61</v>
      </c>
      <c r="L124" s="119">
        <f t="shared" si="20"/>
        <v>39.94</v>
      </c>
    </row>
    <row r="125" spans="1:12" ht="48">
      <c r="A125" s="64" t="s">
        <v>228</v>
      </c>
      <c r="B125" s="65">
        <v>919</v>
      </c>
      <c r="C125" s="118">
        <v>99</v>
      </c>
      <c r="D125" s="118">
        <v>99</v>
      </c>
      <c r="E125" s="118">
        <v>89</v>
      </c>
      <c r="F125" s="118">
        <v>1</v>
      </c>
      <c r="G125" s="120"/>
      <c r="H125" s="118"/>
      <c r="I125" s="118"/>
      <c r="J125" s="119">
        <f t="shared" si="20"/>
        <v>0</v>
      </c>
      <c r="K125" s="119">
        <f t="shared" si="20"/>
        <v>29.61</v>
      </c>
      <c r="L125" s="119">
        <f t="shared" si="20"/>
        <v>39.94</v>
      </c>
    </row>
    <row r="126" spans="1:12">
      <c r="A126" s="115" t="s">
        <v>37</v>
      </c>
      <c r="B126" s="65">
        <v>919</v>
      </c>
      <c r="C126" s="116">
        <v>99</v>
      </c>
      <c r="D126" s="116">
        <v>99</v>
      </c>
      <c r="E126" s="116">
        <v>89</v>
      </c>
      <c r="F126" s="116">
        <v>1</v>
      </c>
      <c r="G126" s="121" t="s">
        <v>196</v>
      </c>
      <c r="H126" s="116">
        <v>41990</v>
      </c>
      <c r="I126" s="116"/>
      <c r="J126" s="117">
        <f t="shared" si="20"/>
        <v>0</v>
      </c>
      <c r="K126" s="117">
        <f t="shared" si="20"/>
        <v>29.61</v>
      </c>
      <c r="L126" s="117">
        <f t="shared" si="20"/>
        <v>39.94</v>
      </c>
    </row>
    <row r="127" spans="1:12">
      <c r="A127" s="83" t="s">
        <v>217</v>
      </c>
      <c r="B127" s="65">
        <v>919</v>
      </c>
      <c r="C127" s="122">
        <v>99</v>
      </c>
      <c r="D127" s="122">
        <v>99</v>
      </c>
      <c r="E127" s="122">
        <v>89</v>
      </c>
      <c r="F127" s="122">
        <v>1</v>
      </c>
      <c r="G127" s="123" t="s">
        <v>196</v>
      </c>
      <c r="H127" s="122">
        <v>41990</v>
      </c>
      <c r="I127" s="122">
        <v>800</v>
      </c>
      <c r="J127" s="124">
        <f t="shared" si="20"/>
        <v>0</v>
      </c>
      <c r="K127" s="124">
        <f t="shared" si="20"/>
        <v>29.61</v>
      </c>
      <c r="L127" s="124">
        <f t="shared" si="20"/>
        <v>39.94</v>
      </c>
    </row>
    <row r="128" spans="1:12">
      <c r="A128" s="64" t="s">
        <v>236</v>
      </c>
      <c r="B128" s="65">
        <v>919</v>
      </c>
      <c r="C128" s="116">
        <v>99</v>
      </c>
      <c r="D128" s="116">
        <v>99</v>
      </c>
      <c r="E128" s="116">
        <v>89</v>
      </c>
      <c r="F128" s="116">
        <v>1</v>
      </c>
      <c r="G128" s="121" t="s">
        <v>196</v>
      </c>
      <c r="H128" s="116">
        <v>41990</v>
      </c>
      <c r="I128" s="116">
        <v>870</v>
      </c>
      <c r="J128" s="125"/>
      <c r="K128" s="125">
        <v>29.61</v>
      </c>
      <c r="L128" s="125">
        <v>39.94</v>
      </c>
    </row>
  </sheetData>
  <autoFilter ref="A6:U128"/>
  <mergeCells count="11">
    <mergeCell ref="I4:I5"/>
    <mergeCell ref="J4:L4"/>
    <mergeCell ref="Q11:U11"/>
    <mergeCell ref="I1:L1"/>
    <mergeCell ref="A2:L2"/>
    <mergeCell ref="I3:L3"/>
    <mergeCell ref="A4:A5"/>
    <mergeCell ref="B4:B5"/>
    <mergeCell ref="C4:C5"/>
    <mergeCell ref="D4:D5"/>
    <mergeCell ref="E4:H5"/>
  </mergeCells>
  <phoneticPr fontId="0" type="noConversion"/>
  <pageMargins left="0.43333333333333302" right="0.23611111111111099" top="0.70277777777777795" bottom="1.2208333333333301" header="0.3" footer="0.51180555555555496"/>
  <pageSetup paperSize="9" scale="91" firstPageNumber="0" orientation="portrait" horizontalDpi="300" verticalDpi="300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28"/>
  <sheetViews>
    <sheetView view="pageBreakPreview" topLeftCell="A66" zoomScaleNormal="100" workbookViewId="0">
      <selection activeCell="D67" sqref="D67"/>
    </sheetView>
  </sheetViews>
  <sheetFormatPr defaultColWidth="9" defaultRowHeight="12.75"/>
  <cols>
    <col min="1" max="1" width="37.5" style="57" customWidth="1"/>
    <col min="2" max="2" width="4.1640625" style="57" customWidth="1"/>
    <col min="3" max="3" width="4.5" style="57" customWidth="1"/>
    <col min="4" max="6" width="4.1640625" style="57" customWidth="1"/>
    <col min="7" max="7" width="8.33203125" style="57" customWidth="1"/>
    <col min="8" max="8" width="4.1640625" style="57" customWidth="1"/>
    <col min="9" max="11" width="14" style="57" customWidth="1"/>
  </cols>
  <sheetData>
    <row r="1" spans="1:11" ht="98.25" customHeight="1">
      <c r="A1" s="58"/>
      <c r="B1" s="58"/>
      <c r="C1" s="59"/>
      <c r="D1" s="59"/>
      <c r="E1" s="59"/>
      <c r="F1" s="59"/>
      <c r="G1" s="59"/>
      <c r="H1" s="213" t="s">
        <v>38</v>
      </c>
      <c r="I1" s="213"/>
      <c r="J1" s="213"/>
      <c r="K1" s="213"/>
    </row>
    <row r="2" spans="1:11" ht="117" customHeight="1">
      <c r="A2" s="214" t="s">
        <v>39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</row>
    <row r="3" spans="1:11" ht="15" customHeight="1">
      <c r="A3" s="61"/>
      <c r="B3" s="61"/>
      <c r="C3" s="61"/>
      <c r="D3" s="61"/>
      <c r="E3" s="61"/>
      <c r="F3" s="61"/>
      <c r="G3" s="61"/>
      <c r="H3" s="215" t="s">
        <v>101</v>
      </c>
      <c r="I3" s="215"/>
      <c r="J3" s="215"/>
      <c r="K3" s="215"/>
    </row>
    <row r="4" spans="1:11" ht="19.899999999999999" customHeight="1">
      <c r="A4" s="211" t="s">
        <v>103</v>
      </c>
      <c r="B4" s="211" t="s">
        <v>177</v>
      </c>
      <c r="C4" s="211" t="s">
        <v>178</v>
      </c>
      <c r="D4" s="211" t="s">
        <v>179</v>
      </c>
      <c r="E4" s="211"/>
      <c r="F4" s="211"/>
      <c r="G4" s="211"/>
      <c r="H4" s="211" t="s">
        <v>180</v>
      </c>
      <c r="I4" s="211" t="s">
        <v>104</v>
      </c>
      <c r="J4" s="211"/>
      <c r="K4" s="211"/>
    </row>
    <row r="5" spans="1:11" ht="16.350000000000001" customHeight="1">
      <c r="A5" s="211"/>
      <c r="B5" s="211"/>
      <c r="C5" s="211"/>
      <c r="D5" s="211"/>
      <c r="E5" s="211"/>
      <c r="F5" s="211"/>
      <c r="G5" s="211"/>
      <c r="H5" s="211"/>
      <c r="I5" s="62" t="s">
        <v>105</v>
      </c>
      <c r="J5" s="62" t="s">
        <v>106</v>
      </c>
      <c r="K5" s="62" t="s">
        <v>107</v>
      </c>
    </row>
    <row r="6" spans="1:11" ht="14.45" customHeight="1">
      <c r="A6" s="63" t="s">
        <v>181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</row>
    <row r="7" spans="1:11" ht="14.45" customHeight="1">
      <c r="A7" s="64" t="s">
        <v>189</v>
      </c>
      <c r="B7" s="64"/>
      <c r="C7" s="64"/>
      <c r="D7" s="64"/>
      <c r="E7" s="64"/>
      <c r="F7" s="64"/>
      <c r="G7" s="64"/>
      <c r="H7" s="64"/>
      <c r="I7" s="66">
        <f>I8+I49+I65+I79+I101+I108+I115+I122+I58</f>
        <v>1611.9</v>
      </c>
      <c r="J7" s="66">
        <f>J8+J49+J65+J79+J101+J108+J115+J122+J58</f>
        <v>1448.96</v>
      </c>
      <c r="K7" s="66">
        <f>K8+K49+K65+K79+K101+K108+K115+K122+K58</f>
        <v>1463.24</v>
      </c>
    </row>
    <row r="8" spans="1:11">
      <c r="A8" s="67" t="s">
        <v>190</v>
      </c>
      <c r="B8" s="68" t="s">
        <v>191</v>
      </c>
      <c r="C8" s="67"/>
      <c r="D8" s="67"/>
      <c r="E8" s="67"/>
      <c r="F8" s="67"/>
      <c r="G8" s="67"/>
      <c r="H8" s="67"/>
      <c r="I8" s="66">
        <f>I9+I19+I43+I37</f>
        <v>865.3</v>
      </c>
      <c r="J8" s="66">
        <f>J9+J19+J43+J37</f>
        <v>664.65000000000009</v>
      </c>
      <c r="K8" s="66">
        <f>K9+K19+K43+K37</f>
        <v>672.4</v>
      </c>
    </row>
    <row r="9" spans="1:11" ht="35.25" customHeight="1">
      <c r="A9" s="64" t="s">
        <v>192</v>
      </c>
      <c r="B9" s="69" t="s">
        <v>191</v>
      </c>
      <c r="C9" s="69" t="s">
        <v>193</v>
      </c>
      <c r="D9" s="68"/>
      <c r="E9" s="68"/>
      <c r="F9" s="68"/>
      <c r="G9" s="68"/>
      <c r="H9" s="69"/>
      <c r="I9" s="66">
        <f t="shared" ref="I9:K10" si="0">I10</f>
        <v>331.2</v>
      </c>
      <c r="J9" s="66">
        <f t="shared" si="0"/>
        <v>331.2</v>
      </c>
      <c r="K9" s="66">
        <f t="shared" si="0"/>
        <v>331.5</v>
      </c>
    </row>
    <row r="10" spans="1:11" ht="63" customHeight="1">
      <c r="A10" s="64" t="s">
        <v>194</v>
      </c>
      <c r="B10" s="69" t="s">
        <v>191</v>
      </c>
      <c r="C10" s="69" t="s">
        <v>193</v>
      </c>
      <c r="D10" s="69">
        <v>65</v>
      </c>
      <c r="E10" s="69" t="s">
        <v>254</v>
      </c>
      <c r="F10" s="69"/>
      <c r="G10" s="69"/>
      <c r="H10" s="69"/>
      <c r="I10" s="70">
        <f t="shared" si="0"/>
        <v>331.2</v>
      </c>
      <c r="J10" s="70">
        <f t="shared" si="0"/>
        <v>331.2</v>
      </c>
      <c r="K10" s="70">
        <f t="shared" si="0"/>
        <v>331.5</v>
      </c>
    </row>
    <row r="11" spans="1:11" ht="48">
      <c r="A11" s="64" t="s">
        <v>195</v>
      </c>
      <c r="B11" s="69" t="s">
        <v>191</v>
      </c>
      <c r="C11" s="69" t="s">
        <v>193</v>
      </c>
      <c r="D11" s="69">
        <v>65</v>
      </c>
      <c r="E11" s="69" t="s">
        <v>181</v>
      </c>
      <c r="F11" s="69"/>
      <c r="G11" s="69"/>
      <c r="H11" s="69"/>
      <c r="I11" s="70">
        <f>I12+I15</f>
        <v>331.2</v>
      </c>
      <c r="J11" s="70">
        <f t="shared" ref="J11:K13" si="1">J12</f>
        <v>331.2</v>
      </c>
      <c r="K11" s="70">
        <f t="shared" si="1"/>
        <v>331.5</v>
      </c>
    </row>
    <row r="12" spans="1:11" ht="24">
      <c r="A12" s="64" t="s">
        <v>197</v>
      </c>
      <c r="B12" s="69" t="s">
        <v>191</v>
      </c>
      <c r="C12" s="69" t="s">
        <v>193</v>
      </c>
      <c r="D12" s="69">
        <v>65</v>
      </c>
      <c r="E12" s="69" t="s">
        <v>181</v>
      </c>
      <c r="F12" s="69" t="s">
        <v>196</v>
      </c>
      <c r="G12" s="69">
        <v>41150</v>
      </c>
      <c r="H12" s="69"/>
      <c r="I12" s="70">
        <f>I13</f>
        <v>211.2</v>
      </c>
      <c r="J12" s="70">
        <f t="shared" si="1"/>
        <v>331.2</v>
      </c>
      <c r="K12" s="70">
        <f t="shared" si="1"/>
        <v>331.5</v>
      </c>
    </row>
    <row r="13" spans="1:11" ht="72">
      <c r="A13" s="64" t="s">
        <v>198</v>
      </c>
      <c r="B13" s="69" t="s">
        <v>191</v>
      </c>
      <c r="C13" s="69" t="s">
        <v>193</v>
      </c>
      <c r="D13" s="69">
        <v>65</v>
      </c>
      <c r="E13" s="69" t="s">
        <v>181</v>
      </c>
      <c r="F13" s="69" t="s">
        <v>196</v>
      </c>
      <c r="G13" s="69">
        <v>41150</v>
      </c>
      <c r="H13" s="69">
        <v>100</v>
      </c>
      <c r="I13" s="70">
        <f>I14</f>
        <v>211.2</v>
      </c>
      <c r="J13" s="70">
        <f t="shared" si="1"/>
        <v>331.2</v>
      </c>
      <c r="K13" s="70">
        <f t="shared" si="1"/>
        <v>331.5</v>
      </c>
    </row>
    <row r="14" spans="1:11" ht="36">
      <c r="A14" s="64" t="s">
        <v>199</v>
      </c>
      <c r="B14" s="69" t="s">
        <v>191</v>
      </c>
      <c r="C14" s="69" t="s">
        <v>193</v>
      </c>
      <c r="D14" s="69">
        <v>65</v>
      </c>
      <c r="E14" s="69" t="s">
        <v>181</v>
      </c>
      <c r="F14" s="69" t="s">
        <v>196</v>
      </c>
      <c r="G14" s="69">
        <v>41150</v>
      </c>
      <c r="H14" s="69">
        <v>120</v>
      </c>
      <c r="I14" s="70">
        <f ca="1">'Приложение 2'!J14</f>
        <v>211.2</v>
      </c>
      <c r="J14" s="70">
        <f ca="1">'Приложение 2'!K14</f>
        <v>331.2</v>
      </c>
      <c r="K14" s="70">
        <f ca="1">'Приложение 2'!L14</f>
        <v>331.5</v>
      </c>
    </row>
    <row r="15" spans="1:11" ht="24">
      <c r="A15" s="64" t="s">
        <v>201</v>
      </c>
      <c r="B15" s="69" t="s">
        <v>191</v>
      </c>
      <c r="C15" s="69" t="s">
        <v>193</v>
      </c>
      <c r="D15" s="69" t="s">
        <v>202</v>
      </c>
      <c r="E15" s="69" t="s">
        <v>181</v>
      </c>
      <c r="F15" s="69" t="s">
        <v>196</v>
      </c>
      <c r="G15" s="69" t="s">
        <v>220</v>
      </c>
      <c r="H15" s="64"/>
      <c r="I15" s="70">
        <f>I16</f>
        <v>120</v>
      </c>
      <c r="J15" s="70"/>
      <c r="K15" s="70"/>
    </row>
    <row r="16" spans="1:11" ht="60">
      <c r="A16" s="74" t="s">
        <v>204</v>
      </c>
      <c r="B16" s="69" t="s">
        <v>191</v>
      </c>
      <c r="C16" s="69" t="s">
        <v>193</v>
      </c>
      <c r="D16" s="69" t="s">
        <v>202</v>
      </c>
      <c r="E16" s="69" t="s">
        <v>181</v>
      </c>
      <c r="F16" s="69" t="s">
        <v>196</v>
      </c>
      <c r="G16" s="69" t="s">
        <v>203</v>
      </c>
      <c r="H16" s="64"/>
      <c r="I16" s="70">
        <f>I17</f>
        <v>120</v>
      </c>
      <c r="J16" s="70"/>
      <c r="K16" s="70"/>
    </row>
    <row r="17" spans="1:11" ht="72">
      <c r="A17" s="64" t="s">
        <v>198</v>
      </c>
      <c r="B17" s="69" t="s">
        <v>191</v>
      </c>
      <c r="C17" s="69" t="s">
        <v>193</v>
      </c>
      <c r="D17" s="69" t="s">
        <v>202</v>
      </c>
      <c r="E17" s="69" t="s">
        <v>181</v>
      </c>
      <c r="F17" s="69" t="s">
        <v>196</v>
      </c>
      <c r="G17" s="69" t="s">
        <v>203</v>
      </c>
      <c r="H17" s="64">
        <v>100</v>
      </c>
      <c r="I17" s="70">
        <f>I18</f>
        <v>120</v>
      </c>
      <c r="J17" s="70"/>
      <c r="K17" s="70"/>
    </row>
    <row r="18" spans="1:11" ht="36">
      <c r="A18" s="64" t="s">
        <v>199</v>
      </c>
      <c r="B18" s="69" t="s">
        <v>191</v>
      </c>
      <c r="C18" s="69" t="s">
        <v>193</v>
      </c>
      <c r="D18" s="69" t="s">
        <v>202</v>
      </c>
      <c r="E18" s="69" t="s">
        <v>181</v>
      </c>
      <c r="F18" s="69" t="s">
        <v>196</v>
      </c>
      <c r="G18" s="69" t="s">
        <v>203</v>
      </c>
      <c r="H18" s="64">
        <v>120</v>
      </c>
      <c r="I18" s="70">
        <f ca="1">'Приложение 2'!J18</f>
        <v>120</v>
      </c>
      <c r="J18" s="70"/>
      <c r="K18" s="70"/>
    </row>
    <row r="19" spans="1:11" ht="59.25" customHeight="1">
      <c r="A19" s="64" t="s">
        <v>205</v>
      </c>
      <c r="B19" s="69" t="s">
        <v>191</v>
      </c>
      <c r="C19" s="69" t="s">
        <v>206</v>
      </c>
      <c r="D19" s="69"/>
      <c r="E19" s="69"/>
      <c r="F19" s="69"/>
      <c r="G19" s="69"/>
      <c r="H19" s="64"/>
      <c r="I19" s="66">
        <f t="shared" ref="I19:K20" si="2">I20</f>
        <v>524.79999999999995</v>
      </c>
      <c r="J19" s="66">
        <f t="shared" si="2"/>
        <v>328.5</v>
      </c>
      <c r="K19" s="66">
        <f t="shared" si="2"/>
        <v>335.9</v>
      </c>
    </row>
    <row r="20" spans="1:11" ht="60" customHeight="1">
      <c r="A20" s="64" t="s">
        <v>207</v>
      </c>
      <c r="B20" s="69" t="s">
        <v>191</v>
      </c>
      <c r="C20" s="69" t="s">
        <v>206</v>
      </c>
      <c r="D20" s="69" t="s">
        <v>202</v>
      </c>
      <c r="E20" s="69"/>
      <c r="F20" s="69"/>
      <c r="G20" s="69"/>
      <c r="H20" s="64"/>
      <c r="I20" s="70">
        <f t="shared" si="2"/>
        <v>524.79999999999995</v>
      </c>
      <c r="J20" s="70">
        <f t="shared" si="2"/>
        <v>328.5</v>
      </c>
      <c r="K20" s="70">
        <f t="shared" si="2"/>
        <v>335.9</v>
      </c>
    </row>
    <row r="21" spans="1:11" ht="72">
      <c r="A21" s="64" t="s">
        <v>208</v>
      </c>
      <c r="B21" s="69" t="s">
        <v>191</v>
      </c>
      <c r="C21" s="69" t="s">
        <v>206</v>
      </c>
      <c r="D21" s="69" t="s">
        <v>202</v>
      </c>
      <c r="E21" s="69" t="s">
        <v>109</v>
      </c>
      <c r="F21" s="69"/>
      <c r="G21" s="69"/>
      <c r="H21" s="64"/>
      <c r="I21" s="70">
        <f>I22+I25+I34+I30</f>
        <v>524.79999999999995</v>
      </c>
      <c r="J21" s="70">
        <f>J22+J25+J34</f>
        <v>328.5</v>
      </c>
      <c r="K21" s="70">
        <f>K22+K25+K34</f>
        <v>335.9</v>
      </c>
    </row>
    <row r="22" spans="1:11" ht="36">
      <c r="A22" s="64" t="s">
        <v>209</v>
      </c>
      <c r="B22" s="69" t="s">
        <v>191</v>
      </c>
      <c r="C22" s="69" t="s">
        <v>206</v>
      </c>
      <c r="D22" s="69" t="s">
        <v>202</v>
      </c>
      <c r="E22" s="69" t="s">
        <v>109</v>
      </c>
      <c r="F22" s="69" t="s">
        <v>196</v>
      </c>
      <c r="G22" s="69" t="s">
        <v>210</v>
      </c>
      <c r="H22" s="64"/>
      <c r="I22" s="70">
        <f t="shared" ref="I22:K23" si="3">I23</f>
        <v>273.39999999999998</v>
      </c>
      <c r="J22" s="70">
        <f t="shared" si="3"/>
        <v>223</v>
      </c>
      <c r="K22" s="70">
        <f t="shared" si="3"/>
        <v>250.2</v>
      </c>
    </row>
    <row r="23" spans="1:11" ht="72">
      <c r="A23" s="64" t="s">
        <v>198</v>
      </c>
      <c r="B23" s="69" t="s">
        <v>191</v>
      </c>
      <c r="C23" s="69" t="s">
        <v>206</v>
      </c>
      <c r="D23" s="69" t="s">
        <v>202</v>
      </c>
      <c r="E23" s="69" t="s">
        <v>109</v>
      </c>
      <c r="F23" s="69" t="s">
        <v>196</v>
      </c>
      <c r="G23" s="69" t="s">
        <v>210</v>
      </c>
      <c r="H23" s="64">
        <v>100</v>
      </c>
      <c r="I23" s="70">
        <f t="shared" si="3"/>
        <v>273.39999999999998</v>
      </c>
      <c r="J23" s="70">
        <f t="shared" si="3"/>
        <v>223</v>
      </c>
      <c r="K23" s="70">
        <f t="shared" si="3"/>
        <v>250.2</v>
      </c>
    </row>
    <row r="24" spans="1:11" ht="36">
      <c r="A24" s="64" t="s">
        <v>199</v>
      </c>
      <c r="B24" s="69" t="s">
        <v>191</v>
      </c>
      <c r="C24" s="69" t="s">
        <v>206</v>
      </c>
      <c r="D24" s="69" t="s">
        <v>202</v>
      </c>
      <c r="E24" s="69" t="s">
        <v>109</v>
      </c>
      <c r="F24" s="69" t="s">
        <v>196</v>
      </c>
      <c r="G24" s="69" t="s">
        <v>210</v>
      </c>
      <c r="H24" s="64">
        <v>120</v>
      </c>
      <c r="I24" s="70">
        <f ca="1">'Приложение 2'!J24</f>
        <v>273.39999999999998</v>
      </c>
      <c r="J24" s="70">
        <f ca="1">'Приложение 2'!K24</f>
        <v>223</v>
      </c>
      <c r="K24" s="70">
        <f ca="1">'Приложение 2'!L24</f>
        <v>250.2</v>
      </c>
    </row>
    <row r="25" spans="1:11" ht="24">
      <c r="A25" s="64" t="s">
        <v>212</v>
      </c>
      <c r="B25" s="69" t="s">
        <v>191</v>
      </c>
      <c r="C25" s="69" t="s">
        <v>206</v>
      </c>
      <c r="D25" s="69" t="s">
        <v>202</v>
      </c>
      <c r="E25" s="69" t="s">
        <v>109</v>
      </c>
      <c r="F25" s="69" t="s">
        <v>196</v>
      </c>
      <c r="G25" s="69" t="s">
        <v>213</v>
      </c>
      <c r="H25" s="64"/>
      <c r="I25" s="70">
        <f ca="1">I26+I28</f>
        <v>131.19999999999999</v>
      </c>
      <c r="J25" s="70">
        <f ca="1">J26+J28</f>
        <v>105.3</v>
      </c>
      <c r="K25" s="70">
        <f ca="1">K26+K28</f>
        <v>85.5</v>
      </c>
    </row>
    <row r="26" spans="1:11" ht="36">
      <c r="A26" s="64" t="s">
        <v>214</v>
      </c>
      <c r="B26" s="69" t="s">
        <v>191</v>
      </c>
      <c r="C26" s="69" t="s">
        <v>206</v>
      </c>
      <c r="D26" s="69" t="s">
        <v>202</v>
      </c>
      <c r="E26" s="69" t="s">
        <v>109</v>
      </c>
      <c r="F26" s="69" t="s">
        <v>196</v>
      </c>
      <c r="G26" s="69" t="s">
        <v>213</v>
      </c>
      <c r="H26" s="64">
        <v>200</v>
      </c>
      <c r="I26" s="70">
        <f ca="1">I27</f>
        <v>80.7</v>
      </c>
      <c r="J26" s="70">
        <f ca="1">J27</f>
        <v>61.4</v>
      </c>
      <c r="K26" s="70">
        <f ca="1">K27</f>
        <v>41.6</v>
      </c>
    </row>
    <row r="27" spans="1:11" ht="36">
      <c r="A27" s="64" t="s">
        <v>215</v>
      </c>
      <c r="B27" s="69" t="s">
        <v>191</v>
      </c>
      <c r="C27" s="69" t="s">
        <v>206</v>
      </c>
      <c r="D27" s="69" t="s">
        <v>202</v>
      </c>
      <c r="E27" s="69" t="s">
        <v>109</v>
      </c>
      <c r="F27" s="69" t="s">
        <v>196</v>
      </c>
      <c r="G27" s="69" t="s">
        <v>213</v>
      </c>
      <c r="H27" s="64">
        <v>240</v>
      </c>
      <c r="I27" s="70">
        <f ca="1">'Приложение 2'!J27</f>
        <v>80.7</v>
      </c>
      <c r="J27" s="70">
        <f ca="1">'Приложение 2'!K27</f>
        <v>61.4</v>
      </c>
      <c r="K27" s="70">
        <f ca="1">'Приложение 2'!L27</f>
        <v>41.6</v>
      </c>
    </row>
    <row r="28" spans="1:11">
      <c r="A28" s="64" t="s">
        <v>217</v>
      </c>
      <c r="B28" s="69" t="s">
        <v>191</v>
      </c>
      <c r="C28" s="69" t="s">
        <v>206</v>
      </c>
      <c r="D28" s="69" t="s">
        <v>202</v>
      </c>
      <c r="E28" s="69" t="s">
        <v>109</v>
      </c>
      <c r="F28" s="69" t="s">
        <v>196</v>
      </c>
      <c r="G28" s="69" t="s">
        <v>213</v>
      </c>
      <c r="H28" s="64">
        <v>800</v>
      </c>
      <c r="I28" s="70">
        <f ca="1">I29</f>
        <v>50.5</v>
      </c>
      <c r="J28" s="70">
        <f ca="1">J29</f>
        <v>43.9</v>
      </c>
      <c r="K28" s="70">
        <f ca="1">K29</f>
        <v>43.9</v>
      </c>
    </row>
    <row r="29" spans="1:11">
      <c r="A29" s="64" t="s">
        <v>218</v>
      </c>
      <c r="B29" s="69" t="s">
        <v>191</v>
      </c>
      <c r="C29" s="69" t="s">
        <v>206</v>
      </c>
      <c r="D29" s="69" t="s">
        <v>202</v>
      </c>
      <c r="E29" s="69" t="s">
        <v>109</v>
      </c>
      <c r="F29" s="69" t="s">
        <v>196</v>
      </c>
      <c r="G29" s="69" t="s">
        <v>213</v>
      </c>
      <c r="H29" s="64">
        <v>850</v>
      </c>
      <c r="I29" s="70">
        <f ca="1">'Приложение 2'!J29</f>
        <v>50.5</v>
      </c>
      <c r="J29" s="70">
        <f ca="1">'Приложение 2'!K29</f>
        <v>43.9</v>
      </c>
      <c r="K29" s="70">
        <f ca="1">'Приложение 2'!L29</f>
        <v>43.9</v>
      </c>
    </row>
    <row r="30" spans="1:11" ht="36">
      <c r="A30" s="64" t="s">
        <v>40</v>
      </c>
      <c r="B30" s="69" t="s">
        <v>191</v>
      </c>
      <c r="C30" s="69" t="s">
        <v>206</v>
      </c>
      <c r="D30" s="69" t="s">
        <v>202</v>
      </c>
      <c r="E30" s="69" t="s">
        <v>109</v>
      </c>
      <c r="F30" s="69" t="s">
        <v>196</v>
      </c>
      <c r="G30" s="69" t="s">
        <v>220</v>
      </c>
      <c r="H30" s="64"/>
      <c r="I30" s="70">
        <f>I31</f>
        <v>120</v>
      </c>
      <c r="J30" s="70"/>
      <c r="K30" s="70"/>
    </row>
    <row r="31" spans="1:11" ht="60">
      <c r="A31" s="64" t="s">
        <v>221</v>
      </c>
      <c r="B31" s="69" t="s">
        <v>191</v>
      </c>
      <c r="C31" s="69" t="s">
        <v>206</v>
      </c>
      <c r="D31" s="69" t="s">
        <v>202</v>
      </c>
      <c r="E31" s="69" t="s">
        <v>109</v>
      </c>
      <c r="F31" s="69" t="s">
        <v>196</v>
      </c>
      <c r="G31" s="69" t="s">
        <v>203</v>
      </c>
      <c r="H31" s="64"/>
      <c r="I31" s="70">
        <f>I32</f>
        <v>120</v>
      </c>
      <c r="J31" s="70"/>
      <c r="K31" s="70"/>
    </row>
    <row r="32" spans="1:11" ht="72">
      <c r="A32" s="64" t="s">
        <v>198</v>
      </c>
      <c r="B32" s="69" t="s">
        <v>191</v>
      </c>
      <c r="C32" s="69" t="s">
        <v>206</v>
      </c>
      <c r="D32" s="69" t="s">
        <v>202</v>
      </c>
      <c r="E32" s="69" t="s">
        <v>109</v>
      </c>
      <c r="F32" s="69" t="s">
        <v>196</v>
      </c>
      <c r="G32" s="69" t="s">
        <v>203</v>
      </c>
      <c r="H32" s="64">
        <v>100</v>
      </c>
      <c r="I32" s="70">
        <f>I33</f>
        <v>120</v>
      </c>
      <c r="J32" s="70"/>
      <c r="K32" s="70"/>
    </row>
    <row r="33" spans="1:11" ht="36">
      <c r="A33" s="64" t="s">
        <v>199</v>
      </c>
      <c r="B33" s="69" t="s">
        <v>191</v>
      </c>
      <c r="C33" s="69" t="s">
        <v>206</v>
      </c>
      <c r="D33" s="69" t="s">
        <v>202</v>
      </c>
      <c r="E33" s="69" t="s">
        <v>109</v>
      </c>
      <c r="F33" s="69" t="s">
        <v>196</v>
      </c>
      <c r="G33" s="69" t="s">
        <v>203</v>
      </c>
      <c r="H33" s="64">
        <v>120</v>
      </c>
      <c r="I33" s="70">
        <f ca="1">'Приложение 2'!J33</f>
        <v>120</v>
      </c>
      <c r="J33" s="70"/>
      <c r="K33" s="70"/>
    </row>
    <row r="34" spans="1:11" ht="108">
      <c r="A34" s="64" t="s">
        <v>222</v>
      </c>
      <c r="B34" s="69" t="s">
        <v>191</v>
      </c>
      <c r="C34" s="69" t="s">
        <v>206</v>
      </c>
      <c r="D34" s="69" t="s">
        <v>202</v>
      </c>
      <c r="E34" s="69" t="s">
        <v>109</v>
      </c>
      <c r="F34" s="69" t="s">
        <v>196</v>
      </c>
      <c r="G34" s="69" t="s">
        <v>223</v>
      </c>
      <c r="H34" s="64"/>
      <c r="I34" s="70">
        <f t="shared" ref="I34:K35" si="4">I35</f>
        <v>0.2</v>
      </c>
      <c r="J34" s="70">
        <f t="shared" si="4"/>
        <v>0.2</v>
      </c>
      <c r="K34" s="70">
        <f t="shared" si="4"/>
        <v>0.2</v>
      </c>
    </row>
    <row r="35" spans="1:11" ht="36">
      <c r="A35" s="64" t="s">
        <v>214</v>
      </c>
      <c r="B35" s="69" t="s">
        <v>191</v>
      </c>
      <c r="C35" s="69" t="s">
        <v>206</v>
      </c>
      <c r="D35" s="69" t="s">
        <v>202</v>
      </c>
      <c r="E35" s="69" t="s">
        <v>109</v>
      </c>
      <c r="F35" s="69" t="s">
        <v>196</v>
      </c>
      <c r="G35" s="69" t="s">
        <v>223</v>
      </c>
      <c r="H35" s="64">
        <v>200</v>
      </c>
      <c r="I35" s="70">
        <f t="shared" si="4"/>
        <v>0.2</v>
      </c>
      <c r="J35" s="70">
        <f t="shared" si="4"/>
        <v>0.2</v>
      </c>
      <c r="K35" s="70">
        <f t="shared" si="4"/>
        <v>0.2</v>
      </c>
    </row>
    <row r="36" spans="1:11" ht="36">
      <c r="A36" s="64" t="s">
        <v>215</v>
      </c>
      <c r="B36" s="69" t="s">
        <v>191</v>
      </c>
      <c r="C36" s="69" t="s">
        <v>206</v>
      </c>
      <c r="D36" s="69" t="s">
        <v>202</v>
      </c>
      <c r="E36" s="69" t="s">
        <v>109</v>
      </c>
      <c r="F36" s="69" t="s">
        <v>196</v>
      </c>
      <c r="G36" s="69" t="s">
        <v>223</v>
      </c>
      <c r="H36" s="64">
        <v>240</v>
      </c>
      <c r="I36" s="70">
        <f ca="1">'Приложение 2'!J36</f>
        <v>0.2</v>
      </c>
      <c r="J36" s="70">
        <f ca="1">'Приложение 2'!K36</f>
        <v>0.2</v>
      </c>
      <c r="K36" s="70">
        <f ca="1">'Приложение 2'!L36</f>
        <v>0.2</v>
      </c>
    </row>
    <row r="37" spans="1:11" ht="48">
      <c r="A37" s="64" t="s">
        <v>224</v>
      </c>
      <c r="B37" s="68" t="s">
        <v>191</v>
      </c>
      <c r="C37" s="68" t="s">
        <v>225</v>
      </c>
      <c r="D37" s="69"/>
      <c r="E37" s="69"/>
      <c r="F37" s="69"/>
      <c r="G37" s="69"/>
      <c r="H37" s="64"/>
      <c r="I37" s="66">
        <f t="shared" ref="I37:K41" si="5">I38</f>
        <v>4.3</v>
      </c>
      <c r="J37" s="66">
        <f t="shared" si="5"/>
        <v>0</v>
      </c>
      <c r="K37" s="66">
        <f t="shared" si="5"/>
        <v>0</v>
      </c>
    </row>
    <row r="38" spans="1:11" ht="36">
      <c r="A38" s="64" t="s">
        <v>226</v>
      </c>
      <c r="B38" s="69" t="s">
        <v>191</v>
      </c>
      <c r="C38" s="69" t="s">
        <v>225</v>
      </c>
      <c r="D38" s="69" t="s">
        <v>227</v>
      </c>
      <c r="E38" s="69"/>
      <c r="F38" s="69"/>
      <c r="G38" s="69"/>
      <c r="H38" s="64"/>
      <c r="I38" s="70">
        <f t="shared" si="5"/>
        <v>4.3</v>
      </c>
      <c r="J38" s="70">
        <f t="shared" si="5"/>
        <v>0</v>
      </c>
      <c r="K38" s="70">
        <f t="shared" si="5"/>
        <v>0</v>
      </c>
    </row>
    <row r="39" spans="1:11" ht="48">
      <c r="A39" s="64" t="s">
        <v>228</v>
      </c>
      <c r="B39" s="69" t="s">
        <v>191</v>
      </c>
      <c r="C39" s="69" t="s">
        <v>225</v>
      </c>
      <c r="D39" s="69" t="s">
        <v>227</v>
      </c>
      <c r="E39" s="69" t="s">
        <v>181</v>
      </c>
      <c r="F39" s="69"/>
      <c r="G39" s="69"/>
      <c r="H39" s="64"/>
      <c r="I39" s="70">
        <f t="shared" si="5"/>
        <v>4.3</v>
      </c>
      <c r="J39" s="70">
        <f t="shared" si="5"/>
        <v>0</v>
      </c>
      <c r="K39" s="70">
        <f t="shared" si="5"/>
        <v>0</v>
      </c>
    </row>
    <row r="40" spans="1:11" ht="99.75" customHeight="1">
      <c r="A40" s="64" t="s">
        <v>229</v>
      </c>
      <c r="B40" s="69" t="s">
        <v>191</v>
      </c>
      <c r="C40" s="69" t="s">
        <v>225</v>
      </c>
      <c r="D40" s="69" t="s">
        <v>227</v>
      </c>
      <c r="E40" s="69" t="s">
        <v>181</v>
      </c>
      <c r="F40" s="69" t="s">
        <v>196</v>
      </c>
      <c r="G40" s="69" t="s">
        <v>230</v>
      </c>
      <c r="H40" s="64"/>
      <c r="I40" s="70">
        <f t="shared" si="5"/>
        <v>4.3</v>
      </c>
      <c r="J40" s="70">
        <f t="shared" si="5"/>
        <v>0</v>
      </c>
      <c r="K40" s="70">
        <f t="shared" si="5"/>
        <v>0</v>
      </c>
    </row>
    <row r="41" spans="1:11">
      <c r="A41" s="64" t="s">
        <v>231</v>
      </c>
      <c r="B41" s="69" t="s">
        <v>191</v>
      </c>
      <c r="C41" s="69" t="s">
        <v>225</v>
      </c>
      <c r="D41" s="69" t="s">
        <v>227</v>
      </c>
      <c r="E41" s="69" t="s">
        <v>181</v>
      </c>
      <c r="F41" s="69" t="s">
        <v>196</v>
      </c>
      <c r="G41" s="69" t="s">
        <v>230</v>
      </c>
      <c r="H41" s="64">
        <v>500</v>
      </c>
      <c r="I41" s="70">
        <f t="shared" si="5"/>
        <v>4.3</v>
      </c>
      <c r="J41" s="70">
        <f t="shared" si="5"/>
        <v>0</v>
      </c>
      <c r="K41" s="70">
        <f t="shared" si="5"/>
        <v>0</v>
      </c>
    </row>
    <row r="42" spans="1:11">
      <c r="A42" s="64" t="s">
        <v>232</v>
      </c>
      <c r="B42" s="69" t="s">
        <v>191</v>
      </c>
      <c r="C42" s="69" t="s">
        <v>225</v>
      </c>
      <c r="D42" s="69" t="s">
        <v>227</v>
      </c>
      <c r="E42" s="69" t="s">
        <v>181</v>
      </c>
      <c r="F42" s="69" t="s">
        <v>196</v>
      </c>
      <c r="G42" s="69" t="s">
        <v>230</v>
      </c>
      <c r="H42" s="64">
        <v>540</v>
      </c>
      <c r="I42" s="70">
        <f ca="1">'Приложение 2'!J42</f>
        <v>4.3</v>
      </c>
      <c r="J42" s="70">
        <f ca="1">'Приложение 2'!K42</f>
        <v>0</v>
      </c>
      <c r="K42" s="70">
        <f ca="1">'Приложение 2'!L42</f>
        <v>0</v>
      </c>
    </row>
    <row r="43" spans="1:11">
      <c r="A43" s="64" t="s">
        <v>233</v>
      </c>
      <c r="B43" s="69" t="s">
        <v>191</v>
      </c>
      <c r="C43" s="69" t="s">
        <v>187</v>
      </c>
      <c r="D43" s="68"/>
      <c r="E43" s="68"/>
      <c r="F43" s="68"/>
      <c r="G43" s="68"/>
      <c r="H43" s="67"/>
      <c r="I43" s="70">
        <f t="shared" ref="I43:K47" si="6">I44</f>
        <v>5</v>
      </c>
      <c r="J43" s="70">
        <f t="shared" si="6"/>
        <v>4.95</v>
      </c>
      <c r="K43" s="70">
        <f t="shared" si="6"/>
        <v>5</v>
      </c>
    </row>
    <row r="44" spans="1:11" ht="36">
      <c r="A44" s="64" t="s">
        <v>226</v>
      </c>
      <c r="B44" s="69" t="s">
        <v>191</v>
      </c>
      <c r="C44" s="69" t="s">
        <v>187</v>
      </c>
      <c r="D44" s="69" t="s">
        <v>227</v>
      </c>
      <c r="E44" s="69" t="s">
        <v>254</v>
      </c>
      <c r="F44" s="69"/>
      <c r="G44" s="69"/>
      <c r="H44" s="64"/>
      <c r="I44" s="70">
        <f t="shared" si="6"/>
        <v>5</v>
      </c>
      <c r="J44" s="70">
        <f t="shared" si="6"/>
        <v>4.95</v>
      </c>
      <c r="K44" s="70">
        <f t="shared" si="6"/>
        <v>5</v>
      </c>
    </row>
    <row r="45" spans="1:11" ht="48">
      <c r="A45" s="64" t="s">
        <v>228</v>
      </c>
      <c r="B45" s="69" t="s">
        <v>191</v>
      </c>
      <c r="C45" s="69" t="s">
        <v>187</v>
      </c>
      <c r="D45" s="69" t="s">
        <v>227</v>
      </c>
      <c r="E45" s="69" t="s">
        <v>181</v>
      </c>
      <c r="F45" s="69"/>
      <c r="G45" s="69"/>
      <c r="H45" s="64"/>
      <c r="I45" s="70">
        <f t="shared" si="6"/>
        <v>5</v>
      </c>
      <c r="J45" s="70">
        <f t="shared" si="6"/>
        <v>4.95</v>
      </c>
      <c r="K45" s="70">
        <f t="shared" si="6"/>
        <v>5</v>
      </c>
    </row>
    <row r="46" spans="1:11" ht="60">
      <c r="A46" s="64" t="s">
        <v>234</v>
      </c>
      <c r="B46" s="69" t="s">
        <v>191</v>
      </c>
      <c r="C46" s="69" t="s">
        <v>187</v>
      </c>
      <c r="D46" s="69" t="s">
        <v>227</v>
      </c>
      <c r="E46" s="69" t="s">
        <v>181</v>
      </c>
      <c r="F46" s="69" t="s">
        <v>196</v>
      </c>
      <c r="G46" s="69" t="s">
        <v>235</v>
      </c>
      <c r="H46" s="77"/>
      <c r="I46" s="70">
        <f t="shared" si="6"/>
        <v>5</v>
      </c>
      <c r="J46" s="70">
        <f t="shared" si="6"/>
        <v>4.95</v>
      </c>
      <c r="K46" s="70">
        <f t="shared" si="6"/>
        <v>5</v>
      </c>
    </row>
    <row r="47" spans="1:11">
      <c r="A47" s="64" t="s">
        <v>217</v>
      </c>
      <c r="B47" s="69" t="s">
        <v>191</v>
      </c>
      <c r="C47" s="69" t="s">
        <v>187</v>
      </c>
      <c r="D47" s="69" t="s">
        <v>227</v>
      </c>
      <c r="E47" s="69" t="s">
        <v>181</v>
      </c>
      <c r="F47" s="69" t="s">
        <v>196</v>
      </c>
      <c r="G47" s="69" t="s">
        <v>235</v>
      </c>
      <c r="H47" s="77">
        <v>800</v>
      </c>
      <c r="I47" s="70">
        <f t="shared" si="6"/>
        <v>5</v>
      </c>
      <c r="J47" s="70">
        <f t="shared" si="6"/>
        <v>4.95</v>
      </c>
      <c r="K47" s="70">
        <f t="shared" si="6"/>
        <v>5</v>
      </c>
    </row>
    <row r="48" spans="1:11">
      <c r="A48" s="64" t="s">
        <v>236</v>
      </c>
      <c r="B48" s="69" t="s">
        <v>191</v>
      </c>
      <c r="C48" s="69" t="s">
        <v>187</v>
      </c>
      <c r="D48" s="69" t="s">
        <v>227</v>
      </c>
      <c r="E48" s="69" t="s">
        <v>181</v>
      </c>
      <c r="F48" s="69" t="s">
        <v>196</v>
      </c>
      <c r="G48" s="69" t="s">
        <v>235</v>
      </c>
      <c r="H48" s="64">
        <v>870</v>
      </c>
      <c r="I48" s="70">
        <f ca="1">'Приложение 2'!J48</f>
        <v>5</v>
      </c>
      <c r="J48" s="70">
        <f ca="1">'Приложение 2'!K48</f>
        <v>4.95</v>
      </c>
      <c r="K48" s="70">
        <f ca="1">'Приложение 2'!L48</f>
        <v>5</v>
      </c>
    </row>
    <row r="49" spans="1:11">
      <c r="A49" s="78" t="s">
        <v>237</v>
      </c>
      <c r="B49" s="79" t="s">
        <v>193</v>
      </c>
      <c r="C49" s="69"/>
      <c r="D49" s="69"/>
      <c r="E49" s="69"/>
      <c r="F49" s="69"/>
      <c r="G49" s="69"/>
      <c r="H49" s="64"/>
      <c r="I49" s="66">
        <f t="shared" ref="I49:K52" si="7">I50</f>
        <v>92.6</v>
      </c>
      <c r="J49" s="66">
        <f t="shared" si="7"/>
        <v>96</v>
      </c>
      <c r="K49" s="66">
        <f t="shared" si="7"/>
        <v>96</v>
      </c>
    </row>
    <row r="50" spans="1:11" ht="24">
      <c r="A50" s="80" t="s">
        <v>238</v>
      </c>
      <c r="B50" s="81" t="s">
        <v>193</v>
      </c>
      <c r="C50" s="69" t="s">
        <v>239</v>
      </c>
      <c r="D50" s="69"/>
      <c r="E50" s="69"/>
      <c r="F50" s="69"/>
      <c r="G50" s="69"/>
      <c r="H50" s="64"/>
      <c r="I50" s="70">
        <f t="shared" si="7"/>
        <v>92.6</v>
      </c>
      <c r="J50" s="70">
        <f t="shared" si="7"/>
        <v>96</v>
      </c>
      <c r="K50" s="70">
        <f t="shared" si="7"/>
        <v>96</v>
      </c>
    </row>
    <row r="51" spans="1:11" ht="36">
      <c r="A51" s="64" t="s">
        <v>226</v>
      </c>
      <c r="B51" s="81" t="s">
        <v>193</v>
      </c>
      <c r="C51" s="69" t="s">
        <v>239</v>
      </c>
      <c r="D51" s="69" t="s">
        <v>227</v>
      </c>
      <c r="E51" s="69"/>
      <c r="F51" s="69"/>
      <c r="G51" s="69"/>
      <c r="H51" s="64"/>
      <c r="I51" s="70">
        <f t="shared" si="7"/>
        <v>92.6</v>
      </c>
      <c r="J51" s="70">
        <f t="shared" si="7"/>
        <v>96</v>
      </c>
      <c r="K51" s="70">
        <f t="shared" si="7"/>
        <v>96</v>
      </c>
    </row>
    <row r="52" spans="1:11" ht="48">
      <c r="A52" s="64" t="s">
        <v>228</v>
      </c>
      <c r="B52" s="81" t="s">
        <v>193</v>
      </c>
      <c r="C52" s="69" t="s">
        <v>239</v>
      </c>
      <c r="D52" s="69" t="s">
        <v>227</v>
      </c>
      <c r="E52" s="69" t="s">
        <v>181</v>
      </c>
      <c r="F52" s="69"/>
      <c r="G52" s="69"/>
      <c r="H52" s="64"/>
      <c r="I52" s="70">
        <f t="shared" si="7"/>
        <v>92.6</v>
      </c>
      <c r="J52" s="70">
        <f t="shared" si="7"/>
        <v>96</v>
      </c>
      <c r="K52" s="70">
        <f t="shared" si="7"/>
        <v>96</v>
      </c>
    </row>
    <row r="53" spans="1:11" ht="60">
      <c r="A53" s="82" t="s">
        <v>240</v>
      </c>
      <c r="B53" s="81" t="s">
        <v>193</v>
      </c>
      <c r="C53" s="69" t="s">
        <v>239</v>
      </c>
      <c r="D53" s="69" t="s">
        <v>227</v>
      </c>
      <c r="E53" s="69" t="s">
        <v>181</v>
      </c>
      <c r="F53" s="69" t="s">
        <v>196</v>
      </c>
      <c r="G53" s="69" t="s">
        <v>241</v>
      </c>
      <c r="H53" s="64"/>
      <c r="I53" s="70">
        <f>I54+I56</f>
        <v>92.6</v>
      </c>
      <c r="J53" s="70">
        <f>J54+J56</f>
        <v>96</v>
      </c>
      <c r="K53" s="70">
        <f>K54+K56</f>
        <v>96</v>
      </c>
    </row>
    <row r="54" spans="1:11" ht="72">
      <c r="A54" s="64" t="s">
        <v>198</v>
      </c>
      <c r="B54" s="81" t="s">
        <v>193</v>
      </c>
      <c r="C54" s="69" t="s">
        <v>239</v>
      </c>
      <c r="D54" s="69" t="s">
        <v>227</v>
      </c>
      <c r="E54" s="69" t="s">
        <v>181</v>
      </c>
      <c r="F54" s="69" t="s">
        <v>196</v>
      </c>
      <c r="G54" s="69" t="s">
        <v>241</v>
      </c>
      <c r="H54" s="64">
        <v>100</v>
      </c>
      <c r="I54" s="70">
        <f>I55</f>
        <v>82.6</v>
      </c>
      <c r="J54" s="70">
        <f>J55</f>
        <v>82.6</v>
      </c>
      <c r="K54" s="70">
        <f>K55</f>
        <v>82.6</v>
      </c>
    </row>
    <row r="55" spans="1:11" ht="36">
      <c r="A55" s="64" t="s">
        <v>199</v>
      </c>
      <c r="B55" s="81" t="s">
        <v>193</v>
      </c>
      <c r="C55" s="69" t="s">
        <v>239</v>
      </c>
      <c r="D55" s="69" t="s">
        <v>227</v>
      </c>
      <c r="E55" s="69" t="s">
        <v>181</v>
      </c>
      <c r="F55" s="69" t="s">
        <v>196</v>
      </c>
      <c r="G55" s="69" t="s">
        <v>241</v>
      </c>
      <c r="H55" s="64">
        <v>120</v>
      </c>
      <c r="I55" s="70">
        <f ca="1">'Приложение 2'!J55</f>
        <v>82.6</v>
      </c>
      <c r="J55" s="70">
        <f ca="1">'Приложение 2'!K55</f>
        <v>82.6</v>
      </c>
      <c r="K55" s="70">
        <f ca="1">'Приложение 2'!L55</f>
        <v>82.6</v>
      </c>
    </row>
    <row r="56" spans="1:11" ht="36">
      <c r="A56" s="83" t="s">
        <v>214</v>
      </c>
      <c r="B56" s="81" t="s">
        <v>193</v>
      </c>
      <c r="C56" s="69" t="s">
        <v>239</v>
      </c>
      <c r="D56" s="69" t="s">
        <v>227</v>
      </c>
      <c r="E56" s="69" t="s">
        <v>181</v>
      </c>
      <c r="F56" s="69" t="s">
        <v>196</v>
      </c>
      <c r="G56" s="69" t="s">
        <v>241</v>
      </c>
      <c r="H56" s="64">
        <v>200</v>
      </c>
      <c r="I56" s="70">
        <f ca="1">I57</f>
        <v>10</v>
      </c>
      <c r="J56" s="70">
        <f ca="1">J57</f>
        <v>13.4</v>
      </c>
      <c r="K56" s="70">
        <f ca="1">K57</f>
        <v>13.4</v>
      </c>
    </row>
    <row r="57" spans="1:11" ht="36">
      <c r="A57" s="64" t="s">
        <v>215</v>
      </c>
      <c r="B57" s="81" t="s">
        <v>193</v>
      </c>
      <c r="C57" s="69" t="s">
        <v>239</v>
      </c>
      <c r="D57" s="69" t="s">
        <v>227</v>
      </c>
      <c r="E57" s="69" t="s">
        <v>181</v>
      </c>
      <c r="F57" s="69" t="s">
        <v>196</v>
      </c>
      <c r="G57" s="69" t="s">
        <v>241</v>
      </c>
      <c r="H57" s="64">
        <v>240</v>
      </c>
      <c r="I57" s="70">
        <f ca="1">'Приложение 2'!J57</f>
        <v>10</v>
      </c>
      <c r="J57" s="70">
        <f ca="1">'Приложение 2'!K57</f>
        <v>13.4</v>
      </c>
      <c r="K57" s="70">
        <f ca="1">'Приложение 2'!L57</f>
        <v>13.4</v>
      </c>
    </row>
    <row r="58" spans="1:11" ht="24">
      <c r="A58" s="84" t="s">
        <v>242</v>
      </c>
      <c r="B58" s="85" t="s">
        <v>239</v>
      </c>
      <c r="C58" s="86"/>
      <c r="D58" s="86"/>
      <c r="E58" s="86"/>
      <c r="F58" s="86"/>
      <c r="G58" s="86"/>
      <c r="H58" s="87"/>
      <c r="I58" s="70">
        <f t="shared" ref="I58:K63" si="8">I59</f>
        <v>5</v>
      </c>
      <c r="J58" s="70">
        <f t="shared" si="8"/>
        <v>5</v>
      </c>
      <c r="K58" s="70">
        <f t="shared" si="8"/>
        <v>5</v>
      </c>
    </row>
    <row r="59" spans="1:11" ht="48">
      <c r="A59" s="88" t="s">
        <v>243</v>
      </c>
      <c r="B59" s="89" t="s">
        <v>239</v>
      </c>
      <c r="C59" s="90" t="s">
        <v>186</v>
      </c>
      <c r="D59" s="90"/>
      <c r="E59" s="90"/>
      <c r="F59" s="90"/>
      <c r="G59" s="90"/>
      <c r="H59" s="91"/>
      <c r="I59" s="70">
        <f t="shared" si="8"/>
        <v>5</v>
      </c>
      <c r="J59" s="70">
        <f t="shared" si="8"/>
        <v>5</v>
      </c>
      <c r="K59" s="70">
        <f t="shared" si="8"/>
        <v>5</v>
      </c>
    </row>
    <row r="60" spans="1:11" ht="36">
      <c r="A60" s="92" t="s">
        <v>244</v>
      </c>
      <c r="B60" s="89" t="s">
        <v>239</v>
      </c>
      <c r="C60" s="90" t="s">
        <v>186</v>
      </c>
      <c r="D60" s="90" t="s">
        <v>227</v>
      </c>
      <c r="E60" s="90"/>
      <c r="F60" s="90"/>
      <c r="G60" s="90"/>
      <c r="H60" s="91"/>
      <c r="I60" s="70">
        <f t="shared" si="8"/>
        <v>5</v>
      </c>
      <c r="J60" s="70">
        <f t="shared" si="8"/>
        <v>5</v>
      </c>
      <c r="K60" s="70">
        <f t="shared" si="8"/>
        <v>5</v>
      </c>
    </row>
    <row r="61" spans="1:11" ht="48">
      <c r="A61" s="92" t="s">
        <v>245</v>
      </c>
      <c r="B61" s="89" t="s">
        <v>239</v>
      </c>
      <c r="C61" s="90" t="s">
        <v>186</v>
      </c>
      <c r="D61" s="90" t="s">
        <v>227</v>
      </c>
      <c r="E61" s="90" t="s">
        <v>181</v>
      </c>
      <c r="F61" s="90"/>
      <c r="G61" s="90"/>
      <c r="H61" s="91"/>
      <c r="I61" s="70">
        <f t="shared" si="8"/>
        <v>5</v>
      </c>
      <c r="J61" s="70">
        <f t="shared" si="8"/>
        <v>5</v>
      </c>
      <c r="K61" s="70">
        <f t="shared" si="8"/>
        <v>5</v>
      </c>
    </row>
    <row r="62" spans="1:11" ht="24">
      <c r="A62" s="88" t="s">
        <v>246</v>
      </c>
      <c r="B62" s="89" t="s">
        <v>239</v>
      </c>
      <c r="C62" s="90" t="s">
        <v>186</v>
      </c>
      <c r="D62" s="90" t="s">
        <v>227</v>
      </c>
      <c r="E62" s="90" t="s">
        <v>181</v>
      </c>
      <c r="F62" s="90" t="s">
        <v>196</v>
      </c>
      <c r="G62" s="90" t="s">
        <v>247</v>
      </c>
      <c r="H62" s="91"/>
      <c r="I62" s="70">
        <f t="shared" si="8"/>
        <v>5</v>
      </c>
      <c r="J62" s="70">
        <f t="shared" si="8"/>
        <v>5</v>
      </c>
      <c r="K62" s="70">
        <f t="shared" si="8"/>
        <v>5</v>
      </c>
    </row>
    <row r="63" spans="1:11" ht="36">
      <c r="A63" s="88" t="s">
        <v>214</v>
      </c>
      <c r="B63" s="89" t="s">
        <v>239</v>
      </c>
      <c r="C63" s="90" t="s">
        <v>186</v>
      </c>
      <c r="D63" s="90" t="s">
        <v>227</v>
      </c>
      <c r="E63" s="90" t="s">
        <v>181</v>
      </c>
      <c r="F63" s="90" t="s">
        <v>196</v>
      </c>
      <c r="G63" s="90" t="s">
        <v>247</v>
      </c>
      <c r="H63" s="91">
        <v>200</v>
      </c>
      <c r="I63" s="70">
        <f t="shared" si="8"/>
        <v>5</v>
      </c>
      <c r="J63" s="70">
        <f t="shared" si="8"/>
        <v>5</v>
      </c>
      <c r="K63" s="70">
        <f t="shared" si="8"/>
        <v>5</v>
      </c>
    </row>
    <row r="64" spans="1:11" ht="36">
      <c r="A64" s="91" t="s">
        <v>215</v>
      </c>
      <c r="B64" s="89" t="s">
        <v>239</v>
      </c>
      <c r="C64" s="90" t="s">
        <v>186</v>
      </c>
      <c r="D64" s="90" t="s">
        <v>227</v>
      </c>
      <c r="E64" s="90" t="s">
        <v>181</v>
      </c>
      <c r="F64" s="90" t="s">
        <v>196</v>
      </c>
      <c r="G64" s="90" t="s">
        <v>247</v>
      </c>
      <c r="H64" s="91">
        <v>244</v>
      </c>
      <c r="I64" s="70">
        <f ca="1">'Приложение 2'!J64</f>
        <v>5</v>
      </c>
      <c r="J64" s="70">
        <f ca="1">'Приложение 2'!K64</f>
        <v>5</v>
      </c>
      <c r="K64" s="70">
        <f ca="1">'Приложение 2'!L64</f>
        <v>5</v>
      </c>
    </row>
    <row r="65" spans="1:11">
      <c r="A65" s="64" t="s">
        <v>248</v>
      </c>
      <c r="B65" s="68" t="s">
        <v>206</v>
      </c>
      <c r="C65" s="69"/>
      <c r="D65" s="69"/>
      <c r="E65" s="69"/>
      <c r="F65" s="69"/>
      <c r="G65" s="69"/>
      <c r="H65" s="64"/>
      <c r="I65" s="70">
        <f>I66+I73</f>
        <v>496.1</v>
      </c>
      <c r="J65" s="70">
        <f>J66+J73</f>
        <v>564.20000000000005</v>
      </c>
      <c r="K65" s="70">
        <f>K66+K73</f>
        <v>564.20000000000005</v>
      </c>
    </row>
    <row r="66" spans="1:11">
      <c r="A66" s="64" t="s">
        <v>249</v>
      </c>
      <c r="B66" s="69" t="s">
        <v>206</v>
      </c>
      <c r="C66" s="69" t="s">
        <v>250</v>
      </c>
      <c r="D66" s="69"/>
      <c r="E66" s="69"/>
      <c r="F66" s="69"/>
      <c r="G66" s="69"/>
      <c r="H66" s="77"/>
      <c r="I66" s="70">
        <f t="shared" ref="I66:K71" si="9">I67</f>
        <v>495.1</v>
      </c>
      <c r="J66" s="70">
        <f t="shared" si="9"/>
        <v>563.20000000000005</v>
      </c>
      <c r="K66" s="70">
        <f t="shared" si="9"/>
        <v>563.20000000000005</v>
      </c>
    </row>
    <row r="67" spans="1:11" ht="84">
      <c r="A67" s="64" t="s">
        <v>251</v>
      </c>
      <c r="B67" s="69" t="s">
        <v>206</v>
      </c>
      <c r="C67" s="69" t="s">
        <v>250</v>
      </c>
      <c r="D67" s="69" t="s">
        <v>252</v>
      </c>
      <c r="E67" s="69"/>
      <c r="F67" s="69"/>
      <c r="G67" s="69"/>
      <c r="H67" s="64"/>
      <c r="I67" s="70">
        <f t="shared" si="9"/>
        <v>495.1</v>
      </c>
      <c r="J67" s="70">
        <f t="shared" si="9"/>
        <v>563.20000000000005</v>
      </c>
      <c r="K67" s="70">
        <f t="shared" si="9"/>
        <v>563.20000000000005</v>
      </c>
    </row>
    <row r="68" spans="1:11" ht="84">
      <c r="A68" s="64" t="s">
        <v>251</v>
      </c>
      <c r="B68" s="69" t="s">
        <v>206</v>
      </c>
      <c r="C68" s="69" t="s">
        <v>250</v>
      </c>
      <c r="D68" s="69" t="s">
        <v>252</v>
      </c>
      <c r="E68" s="69" t="s">
        <v>254</v>
      </c>
      <c r="F68" s="69"/>
      <c r="G68" s="69"/>
      <c r="H68" s="64"/>
      <c r="I68" s="70">
        <f t="shared" si="9"/>
        <v>495.1</v>
      </c>
      <c r="J68" s="70">
        <f t="shared" si="9"/>
        <v>563.20000000000005</v>
      </c>
      <c r="K68" s="70">
        <f t="shared" si="9"/>
        <v>563.20000000000005</v>
      </c>
    </row>
    <row r="69" spans="1:11" ht="96">
      <c r="A69" s="64" t="s">
        <v>41</v>
      </c>
      <c r="B69" s="69" t="s">
        <v>206</v>
      </c>
      <c r="C69" s="69" t="s">
        <v>250</v>
      </c>
      <c r="D69" s="69" t="s">
        <v>252</v>
      </c>
      <c r="E69" s="69" t="s">
        <v>254</v>
      </c>
      <c r="F69" s="69" t="s">
        <v>191</v>
      </c>
      <c r="G69" s="69"/>
      <c r="H69" s="64"/>
      <c r="I69" s="70">
        <f t="shared" si="9"/>
        <v>495.1</v>
      </c>
      <c r="J69" s="70">
        <f t="shared" si="9"/>
        <v>563.20000000000005</v>
      </c>
      <c r="K69" s="70">
        <f t="shared" si="9"/>
        <v>563.20000000000005</v>
      </c>
    </row>
    <row r="70" spans="1:11" ht="217.5" customHeight="1">
      <c r="A70" s="64" t="s">
        <v>255</v>
      </c>
      <c r="B70" s="69" t="s">
        <v>206</v>
      </c>
      <c r="C70" s="69" t="s">
        <v>250</v>
      </c>
      <c r="D70" s="69" t="s">
        <v>252</v>
      </c>
      <c r="E70" s="69" t="s">
        <v>254</v>
      </c>
      <c r="F70" s="69" t="s">
        <v>191</v>
      </c>
      <c r="G70" s="69" t="s">
        <v>256</v>
      </c>
      <c r="H70" s="64"/>
      <c r="I70" s="70">
        <f t="shared" si="9"/>
        <v>495.1</v>
      </c>
      <c r="J70" s="70">
        <f t="shared" si="9"/>
        <v>563.20000000000005</v>
      </c>
      <c r="K70" s="70">
        <f t="shared" si="9"/>
        <v>563.20000000000005</v>
      </c>
    </row>
    <row r="71" spans="1:11" ht="36">
      <c r="A71" s="83" t="s">
        <v>214</v>
      </c>
      <c r="B71" s="69" t="s">
        <v>206</v>
      </c>
      <c r="C71" s="69" t="s">
        <v>250</v>
      </c>
      <c r="D71" s="69" t="s">
        <v>252</v>
      </c>
      <c r="E71" s="69" t="s">
        <v>254</v>
      </c>
      <c r="F71" s="69" t="s">
        <v>191</v>
      </c>
      <c r="G71" s="69" t="s">
        <v>256</v>
      </c>
      <c r="H71" s="64">
        <v>200</v>
      </c>
      <c r="I71" s="70">
        <f t="shared" si="9"/>
        <v>495.1</v>
      </c>
      <c r="J71" s="70">
        <f t="shared" si="9"/>
        <v>563.20000000000005</v>
      </c>
      <c r="K71" s="70">
        <f t="shared" si="9"/>
        <v>563.20000000000005</v>
      </c>
    </row>
    <row r="72" spans="1:11" ht="36">
      <c r="A72" s="64" t="s">
        <v>215</v>
      </c>
      <c r="B72" s="69" t="s">
        <v>206</v>
      </c>
      <c r="C72" s="69" t="s">
        <v>250</v>
      </c>
      <c r="D72" s="69" t="s">
        <v>252</v>
      </c>
      <c r="E72" s="69" t="s">
        <v>254</v>
      </c>
      <c r="F72" s="69" t="s">
        <v>191</v>
      </c>
      <c r="G72" s="69" t="s">
        <v>256</v>
      </c>
      <c r="H72" s="64">
        <v>240</v>
      </c>
      <c r="I72" s="70">
        <f ca="1">'Приложение 2'!J71</f>
        <v>495.1</v>
      </c>
      <c r="J72" s="70">
        <f ca="1">'Приложение 2'!K71</f>
        <v>563.20000000000005</v>
      </c>
      <c r="K72" s="70">
        <f ca="1">'Приложение 2'!L71</f>
        <v>563.20000000000005</v>
      </c>
    </row>
    <row r="73" spans="1:11" ht="24">
      <c r="A73" s="64" t="s">
        <v>257</v>
      </c>
      <c r="B73" s="69" t="s">
        <v>206</v>
      </c>
      <c r="C73" s="69" t="s">
        <v>188</v>
      </c>
      <c r="D73" s="69"/>
      <c r="E73" s="69"/>
      <c r="F73" s="69"/>
      <c r="G73" s="69"/>
      <c r="H73" s="64"/>
      <c r="I73" s="70">
        <f t="shared" ref="I73:K77" si="10">I74</f>
        <v>1</v>
      </c>
      <c r="J73" s="70">
        <f t="shared" si="10"/>
        <v>1</v>
      </c>
      <c r="K73" s="70">
        <f t="shared" si="10"/>
        <v>1</v>
      </c>
    </row>
    <row r="74" spans="1:11" ht="36">
      <c r="A74" s="64" t="s">
        <v>226</v>
      </c>
      <c r="B74" s="69" t="s">
        <v>206</v>
      </c>
      <c r="C74" s="69" t="s">
        <v>188</v>
      </c>
      <c r="D74" s="69" t="s">
        <v>227</v>
      </c>
      <c r="E74" s="69"/>
      <c r="F74" s="69"/>
      <c r="G74" s="69"/>
      <c r="H74" s="64"/>
      <c r="I74" s="70">
        <f t="shared" si="10"/>
        <v>1</v>
      </c>
      <c r="J74" s="70">
        <f t="shared" si="10"/>
        <v>1</v>
      </c>
      <c r="K74" s="70">
        <f t="shared" si="10"/>
        <v>1</v>
      </c>
    </row>
    <row r="75" spans="1:11" ht="48">
      <c r="A75" s="64" t="s">
        <v>228</v>
      </c>
      <c r="B75" s="69" t="s">
        <v>206</v>
      </c>
      <c r="C75" s="69" t="s">
        <v>188</v>
      </c>
      <c r="D75" s="69" t="s">
        <v>227</v>
      </c>
      <c r="E75" s="69" t="s">
        <v>181</v>
      </c>
      <c r="F75" s="69"/>
      <c r="G75" s="68"/>
      <c r="H75" s="64"/>
      <c r="I75" s="70">
        <f t="shared" si="10"/>
        <v>1</v>
      </c>
      <c r="J75" s="70">
        <f t="shared" si="10"/>
        <v>1</v>
      </c>
      <c r="K75" s="70">
        <f t="shared" si="10"/>
        <v>1</v>
      </c>
    </row>
    <row r="76" spans="1:11" ht="228" customHeight="1">
      <c r="A76" s="96" t="s">
        <v>97</v>
      </c>
      <c r="B76" s="69" t="s">
        <v>206</v>
      </c>
      <c r="C76" s="69" t="s">
        <v>188</v>
      </c>
      <c r="D76" s="69" t="s">
        <v>227</v>
      </c>
      <c r="E76" s="69" t="s">
        <v>181</v>
      </c>
      <c r="F76" s="69" t="s">
        <v>196</v>
      </c>
      <c r="G76" s="69" t="s">
        <v>0</v>
      </c>
      <c r="H76" s="64"/>
      <c r="I76" s="70">
        <f t="shared" si="10"/>
        <v>1</v>
      </c>
      <c r="J76" s="70">
        <f t="shared" si="10"/>
        <v>1</v>
      </c>
      <c r="K76" s="70">
        <f t="shared" si="10"/>
        <v>1</v>
      </c>
    </row>
    <row r="77" spans="1:11" ht="36">
      <c r="A77" s="83" t="s">
        <v>214</v>
      </c>
      <c r="B77" s="69" t="s">
        <v>206</v>
      </c>
      <c r="C77" s="69" t="s">
        <v>188</v>
      </c>
      <c r="D77" s="69" t="s">
        <v>227</v>
      </c>
      <c r="E77" s="69" t="s">
        <v>181</v>
      </c>
      <c r="F77" s="69" t="s">
        <v>196</v>
      </c>
      <c r="G77" s="69" t="s">
        <v>0</v>
      </c>
      <c r="H77" s="64">
        <v>200</v>
      </c>
      <c r="I77" s="70">
        <f t="shared" si="10"/>
        <v>1</v>
      </c>
      <c r="J77" s="70">
        <f t="shared" si="10"/>
        <v>1</v>
      </c>
      <c r="K77" s="70">
        <f t="shared" si="10"/>
        <v>1</v>
      </c>
    </row>
    <row r="78" spans="1:11" ht="36">
      <c r="A78" s="64" t="s">
        <v>215</v>
      </c>
      <c r="B78" s="69" t="s">
        <v>206</v>
      </c>
      <c r="C78" s="69" t="s">
        <v>188</v>
      </c>
      <c r="D78" s="69" t="s">
        <v>227</v>
      </c>
      <c r="E78" s="69" t="s">
        <v>181</v>
      </c>
      <c r="F78" s="69" t="s">
        <v>196</v>
      </c>
      <c r="G78" s="69" t="s">
        <v>0</v>
      </c>
      <c r="H78" s="97">
        <v>240</v>
      </c>
      <c r="I78" s="70">
        <f ca="1">'Приложение 2'!J77</f>
        <v>1</v>
      </c>
      <c r="J78" s="70">
        <f ca="1">'Приложение 2'!K77</f>
        <v>1</v>
      </c>
      <c r="K78" s="70">
        <f ca="1">'Приложение 2'!L77</f>
        <v>1</v>
      </c>
    </row>
    <row r="79" spans="1:11">
      <c r="A79" s="107" t="s">
        <v>1</v>
      </c>
      <c r="B79" s="68" t="s">
        <v>2</v>
      </c>
      <c r="C79" s="68"/>
      <c r="D79" s="68"/>
      <c r="E79" s="68"/>
      <c r="F79" s="68"/>
      <c r="G79" s="68"/>
      <c r="H79" s="67"/>
      <c r="I79" s="66">
        <f>I80+I89</f>
        <v>58.4</v>
      </c>
      <c r="J79" s="66">
        <f>J80+J89</f>
        <v>45</v>
      </c>
      <c r="K79" s="66">
        <f>K80+K89</f>
        <v>41.2</v>
      </c>
    </row>
    <row r="80" spans="1:11">
      <c r="A80" s="64" t="s">
        <v>3</v>
      </c>
      <c r="B80" s="69" t="s">
        <v>2</v>
      </c>
      <c r="C80" s="69" t="s">
        <v>193</v>
      </c>
      <c r="D80" s="69"/>
      <c r="E80" s="69"/>
      <c r="F80" s="69"/>
      <c r="G80" s="69"/>
      <c r="H80" s="64"/>
      <c r="I80" s="66">
        <f t="shared" ref="I80:K81" si="11">I81</f>
        <v>2</v>
      </c>
      <c r="J80" s="66">
        <f t="shared" si="11"/>
        <v>2</v>
      </c>
      <c r="K80" s="66">
        <f t="shared" si="11"/>
        <v>2</v>
      </c>
    </row>
    <row r="81" spans="1:11" ht="36">
      <c r="A81" s="64" t="s">
        <v>226</v>
      </c>
      <c r="B81" s="69" t="s">
        <v>2</v>
      </c>
      <c r="C81" s="69" t="s">
        <v>193</v>
      </c>
      <c r="D81" s="69" t="s">
        <v>227</v>
      </c>
      <c r="E81" s="69"/>
      <c r="F81" s="69"/>
      <c r="G81" s="69"/>
      <c r="H81" s="64"/>
      <c r="I81" s="70">
        <f t="shared" si="11"/>
        <v>2</v>
      </c>
      <c r="J81" s="70">
        <f t="shared" si="11"/>
        <v>2</v>
      </c>
      <c r="K81" s="70">
        <f t="shared" si="11"/>
        <v>2</v>
      </c>
    </row>
    <row r="82" spans="1:11" ht="48">
      <c r="A82" s="64" t="s">
        <v>228</v>
      </c>
      <c r="B82" s="69" t="s">
        <v>2</v>
      </c>
      <c r="C82" s="69" t="s">
        <v>193</v>
      </c>
      <c r="D82" s="69" t="s">
        <v>227</v>
      </c>
      <c r="E82" s="69" t="s">
        <v>181</v>
      </c>
      <c r="F82" s="69"/>
      <c r="G82" s="69"/>
      <c r="H82" s="64"/>
      <c r="I82" s="70">
        <f>I83+I86</f>
        <v>2</v>
      </c>
      <c r="J82" s="70">
        <f>J83+J86</f>
        <v>2</v>
      </c>
      <c r="K82" s="70">
        <f>K83+K86</f>
        <v>2</v>
      </c>
    </row>
    <row r="83" spans="1:11" ht="87.75" customHeight="1">
      <c r="A83" s="96" t="s">
        <v>4</v>
      </c>
      <c r="B83" s="69" t="s">
        <v>2</v>
      </c>
      <c r="C83" s="69" t="s">
        <v>193</v>
      </c>
      <c r="D83" s="69" t="s">
        <v>227</v>
      </c>
      <c r="E83" s="69" t="s">
        <v>181</v>
      </c>
      <c r="F83" s="69" t="s">
        <v>196</v>
      </c>
      <c r="G83" s="69" t="s">
        <v>5</v>
      </c>
      <c r="H83" s="64"/>
      <c r="I83" s="70">
        <f t="shared" ref="I83:K84" si="12">I84</f>
        <v>1</v>
      </c>
      <c r="J83" s="70">
        <f t="shared" si="12"/>
        <v>1</v>
      </c>
      <c r="K83" s="70">
        <f t="shared" si="12"/>
        <v>1</v>
      </c>
    </row>
    <row r="84" spans="1:11" ht="36">
      <c r="A84" s="83" t="s">
        <v>214</v>
      </c>
      <c r="B84" s="69" t="s">
        <v>2</v>
      </c>
      <c r="C84" s="69" t="s">
        <v>193</v>
      </c>
      <c r="D84" s="69" t="s">
        <v>227</v>
      </c>
      <c r="E84" s="69" t="s">
        <v>181</v>
      </c>
      <c r="F84" s="69" t="s">
        <v>196</v>
      </c>
      <c r="G84" s="69" t="s">
        <v>5</v>
      </c>
      <c r="H84" s="64">
        <v>200</v>
      </c>
      <c r="I84" s="70">
        <f t="shared" si="12"/>
        <v>1</v>
      </c>
      <c r="J84" s="70">
        <f t="shared" si="12"/>
        <v>1</v>
      </c>
      <c r="K84" s="70">
        <f t="shared" si="12"/>
        <v>1</v>
      </c>
    </row>
    <row r="85" spans="1:11" ht="36">
      <c r="A85" s="64" t="s">
        <v>215</v>
      </c>
      <c r="B85" s="69" t="s">
        <v>2</v>
      </c>
      <c r="C85" s="69" t="s">
        <v>193</v>
      </c>
      <c r="D85" s="69" t="s">
        <v>227</v>
      </c>
      <c r="E85" s="69" t="s">
        <v>181</v>
      </c>
      <c r="F85" s="69" t="s">
        <v>196</v>
      </c>
      <c r="G85" s="69" t="s">
        <v>5</v>
      </c>
      <c r="H85" s="64">
        <v>240</v>
      </c>
      <c r="I85" s="70">
        <f ca="1">'Приложение 2'!J84</f>
        <v>1</v>
      </c>
      <c r="J85" s="70">
        <f ca="1">'Приложение 2'!K84</f>
        <v>1</v>
      </c>
      <c r="K85" s="70">
        <f ca="1">'Приложение 2'!L84</f>
        <v>1</v>
      </c>
    </row>
    <row r="86" spans="1:11" ht="60">
      <c r="A86" s="64" t="s">
        <v>6</v>
      </c>
      <c r="B86" s="69" t="s">
        <v>2</v>
      </c>
      <c r="C86" s="69" t="s">
        <v>193</v>
      </c>
      <c r="D86" s="69" t="s">
        <v>227</v>
      </c>
      <c r="E86" s="69" t="s">
        <v>181</v>
      </c>
      <c r="F86" s="69" t="s">
        <v>196</v>
      </c>
      <c r="G86" s="69" t="s">
        <v>7</v>
      </c>
      <c r="H86" s="64"/>
      <c r="I86" s="70">
        <f t="shared" ref="I86:K87" si="13">I87</f>
        <v>1</v>
      </c>
      <c r="J86" s="70">
        <f t="shared" si="13"/>
        <v>1</v>
      </c>
      <c r="K86" s="70">
        <f t="shared" si="13"/>
        <v>1</v>
      </c>
    </row>
    <row r="87" spans="1:11" ht="36">
      <c r="A87" s="83" t="s">
        <v>214</v>
      </c>
      <c r="B87" s="69" t="s">
        <v>2</v>
      </c>
      <c r="C87" s="69" t="s">
        <v>193</v>
      </c>
      <c r="D87" s="69" t="s">
        <v>227</v>
      </c>
      <c r="E87" s="69" t="s">
        <v>181</v>
      </c>
      <c r="F87" s="69" t="s">
        <v>196</v>
      </c>
      <c r="G87" s="69" t="s">
        <v>7</v>
      </c>
      <c r="H87" s="64">
        <v>200</v>
      </c>
      <c r="I87" s="70">
        <f t="shared" si="13"/>
        <v>1</v>
      </c>
      <c r="J87" s="70">
        <f t="shared" si="13"/>
        <v>1</v>
      </c>
      <c r="K87" s="70">
        <f t="shared" si="13"/>
        <v>1</v>
      </c>
    </row>
    <row r="88" spans="1:11" ht="36">
      <c r="A88" s="64" t="s">
        <v>215</v>
      </c>
      <c r="B88" s="69" t="s">
        <v>2</v>
      </c>
      <c r="C88" s="69" t="s">
        <v>193</v>
      </c>
      <c r="D88" s="69" t="s">
        <v>227</v>
      </c>
      <c r="E88" s="69" t="s">
        <v>181</v>
      </c>
      <c r="F88" s="69" t="s">
        <v>196</v>
      </c>
      <c r="G88" s="69" t="s">
        <v>7</v>
      </c>
      <c r="H88" s="64">
        <v>240</v>
      </c>
      <c r="I88" s="70">
        <f ca="1">'Приложение 2'!J87</f>
        <v>1</v>
      </c>
      <c r="J88" s="70">
        <f ca="1">'Приложение 2'!K87</f>
        <v>1</v>
      </c>
      <c r="K88" s="70">
        <f ca="1">'Приложение 2'!L87</f>
        <v>1</v>
      </c>
    </row>
    <row r="89" spans="1:11">
      <c r="A89" s="64" t="s">
        <v>8</v>
      </c>
      <c r="B89" s="69" t="s">
        <v>2</v>
      </c>
      <c r="C89" s="69" t="s">
        <v>239</v>
      </c>
      <c r="D89" s="69"/>
      <c r="E89" s="69"/>
      <c r="F89" s="69"/>
      <c r="G89" s="69"/>
      <c r="H89" s="64"/>
      <c r="I89" s="70">
        <f>I90+I95</f>
        <v>56.4</v>
      </c>
      <c r="J89" s="70">
        <f>J90+J95</f>
        <v>43</v>
      </c>
      <c r="K89" s="70">
        <f>K90+K95</f>
        <v>39.200000000000003</v>
      </c>
    </row>
    <row r="90" spans="1:11" ht="36">
      <c r="A90" s="64" t="s">
        <v>226</v>
      </c>
      <c r="B90" s="69" t="s">
        <v>2</v>
      </c>
      <c r="C90" s="69" t="s">
        <v>239</v>
      </c>
      <c r="D90" s="69" t="s">
        <v>227</v>
      </c>
      <c r="E90" s="69"/>
      <c r="F90" s="69"/>
      <c r="G90" s="69"/>
      <c r="H90" s="64"/>
      <c r="I90" s="70">
        <f>I91</f>
        <v>36.4</v>
      </c>
      <c r="J90" s="70">
        <f>J91</f>
        <v>30.3</v>
      </c>
      <c r="K90" s="70">
        <f>K91</f>
        <v>22.5</v>
      </c>
    </row>
    <row r="91" spans="1:11" ht="48">
      <c r="A91" s="64" t="s">
        <v>228</v>
      </c>
      <c r="B91" s="81" t="s">
        <v>2</v>
      </c>
      <c r="C91" s="69" t="s">
        <v>239</v>
      </c>
      <c r="D91" s="69" t="s">
        <v>227</v>
      </c>
      <c r="E91" s="69" t="s">
        <v>181</v>
      </c>
      <c r="F91" s="69"/>
      <c r="G91" s="69"/>
      <c r="H91" s="64"/>
      <c r="I91" s="70">
        <f>I92+I98</f>
        <v>36.4</v>
      </c>
      <c r="J91" s="70">
        <f>J92+J98</f>
        <v>30.3</v>
      </c>
      <c r="K91" s="70">
        <f>K92+K98</f>
        <v>22.5</v>
      </c>
    </row>
    <row r="92" spans="1:11">
      <c r="A92" s="74" t="s">
        <v>9</v>
      </c>
      <c r="B92" s="81" t="s">
        <v>2</v>
      </c>
      <c r="C92" s="69" t="s">
        <v>239</v>
      </c>
      <c r="D92" s="69" t="s">
        <v>227</v>
      </c>
      <c r="E92" s="69" t="s">
        <v>181</v>
      </c>
      <c r="F92" s="69" t="s">
        <v>196</v>
      </c>
      <c r="G92" s="69" t="s">
        <v>10</v>
      </c>
      <c r="H92" s="64"/>
      <c r="I92" s="70">
        <f t="shared" ref="I92:K93" si="14">I93</f>
        <v>35.4</v>
      </c>
      <c r="J92" s="70">
        <f t="shared" si="14"/>
        <v>29.3</v>
      </c>
      <c r="K92" s="70">
        <f t="shared" si="14"/>
        <v>21.5</v>
      </c>
    </row>
    <row r="93" spans="1:11" ht="36">
      <c r="A93" s="83" t="s">
        <v>214</v>
      </c>
      <c r="B93" s="81" t="s">
        <v>2</v>
      </c>
      <c r="C93" s="69" t="s">
        <v>239</v>
      </c>
      <c r="D93" s="69" t="s">
        <v>227</v>
      </c>
      <c r="E93" s="69" t="s">
        <v>181</v>
      </c>
      <c r="F93" s="69" t="s">
        <v>196</v>
      </c>
      <c r="G93" s="69" t="s">
        <v>10</v>
      </c>
      <c r="H93" s="64">
        <v>200</v>
      </c>
      <c r="I93" s="70">
        <f t="shared" si="14"/>
        <v>35.4</v>
      </c>
      <c r="J93" s="70">
        <f t="shared" si="14"/>
        <v>29.3</v>
      </c>
      <c r="K93" s="70">
        <f t="shared" si="14"/>
        <v>21.5</v>
      </c>
    </row>
    <row r="94" spans="1:11" ht="36">
      <c r="A94" s="64" t="s">
        <v>215</v>
      </c>
      <c r="B94" s="81" t="s">
        <v>2</v>
      </c>
      <c r="C94" s="69" t="s">
        <v>239</v>
      </c>
      <c r="D94" s="69" t="s">
        <v>227</v>
      </c>
      <c r="E94" s="69" t="s">
        <v>181</v>
      </c>
      <c r="F94" s="69" t="s">
        <v>196</v>
      </c>
      <c r="G94" s="69" t="s">
        <v>10</v>
      </c>
      <c r="H94" s="64">
        <v>240</v>
      </c>
      <c r="I94" s="70">
        <f ca="1">'Приложение 2'!J93</f>
        <v>35.4</v>
      </c>
      <c r="J94" s="70">
        <f ca="1">'Приложение 2'!K93</f>
        <v>29.3</v>
      </c>
      <c r="K94" s="70">
        <f ca="1">'Приложение 2'!L93</f>
        <v>21.5</v>
      </c>
    </row>
    <row r="95" spans="1:11" ht="17.25" customHeight="1">
      <c r="A95" s="74" t="s">
        <v>11</v>
      </c>
      <c r="B95" s="81" t="s">
        <v>2</v>
      </c>
      <c r="C95" s="69" t="s">
        <v>239</v>
      </c>
      <c r="D95" s="69" t="s">
        <v>227</v>
      </c>
      <c r="E95" s="69" t="s">
        <v>181</v>
      </c>
      <c r="F95" s="69" t="s">
        <v>196</v>
      </c>
      <c r="G95" s="69" t="s">
        <v>12</v>
      </c>
      <c r="H95" s="64"/>
      <c r="I95" s="70">
        <f t="shared" ref="I95:K96" si="15">I96</f>
        <v>20</v>
      </c>
      <c r="J95" s="70">
        <f t="shared" si="15"/>
        <v>12.7</v>
      </c>
      <c r="K95" s="70">
        <f t="shared" si="15"/>
        <v>16.7</v>
      </c>
    </row>
    <row r="96" spans="1:11" ht="36">
      <c r="A96" s="83" t="s">
        <v>214</v>
      </c>
      <c r="B96" s="81" t="s">
        <v>2</v>
      </c>
      <c r="C96" s="69" t="s">
        <v>239</v>
      </c>
      <c r="D96" s="69" t="s">
        <v>227</v>
      </c>
      <c r="E96" s="69" t="s">
        <v>181</v>
      </c>
      <c r="F96" s="69" t="s">
        <v>196</v>
      </c>
      <c r="G96" s="69" t="s">
        <v>12</v>
      </c>
      <c r="H96" s="64">
        <v>200</v>
      </c>
      <c r="I96" s="70">
        <f t="shared" si="15"/>
        <v>20</v>
      </c>
      <c r="J96" s="70">
        <f t="shared" si="15"/>
        <v>12.7</v>
      </c>
      <c r="K96" s="70">
        <f t="shared" si="15"/>
        <v>16.7</v>
      </c>
    </row>
    <row r="97" spans="1:11" ht="36">
      <c r="A97" s="64" t="s">
        <v>215</v>
      </c>
      <c r="B97" s="81" t="s">
        <v>2</v>
      </c>
      <c r="C97" s="69" t="s">
        <v>239</v>
      </c>
      <c r="D97" s="69" t="s">
        <v>227</v>
      </c>
      <c r="E97" s="69" t="s">
        <v>181</v>
      </c>
      <c r="F97" s="69" t="s">
        <v>196</v>
      </c>
      <c r="G97" s="69" t="s">
        <v>12</v>
      </c>
      <c r="H97" s="64">
        <v>240</v>
      </c>
      <c r="I97" s="70">
        <f ca="1">'Приложение 2'!J96</f>
        <v>20</v>
      </c>
      <c r="J97" s="70">
        <f ca="1">'Приложение 2'!K96</f>
        <v>12.7</v>
      </c>
      <c r="K97" s="70">
        <f ca="1">'Приложение 2'!L96</f>
        <v>16.7</v>
      </c>
    </row>
    <row r="98" spans="1:11" ht="84">
      <c r="A98" s="96" t="s">
        <v>13</v>
      </c>
      <c r="B98" s="69" t="s">
        <v>2</v>
      </c>
      <c r="C98" s="69" t="s">
        <v>239</v>
      </c>
      <c r="D98" s="69" t="s">
        <v>227</v>
      </c>
      <c r="E98" s="69" t="s">
        <v>181</v>
      </c>
      <c r="F98" s="69" t="s">
        <v>196</v>
      </c>
      <c r="G98" s="69" t="s">
        <v>14</v>
      </c>
      <c r="H98" s="64"/>
      <c r="I98" s="70">
        <f t="shared" ref="I98:K99" si="16">I99</f>
        <v>1</v>
      </c>
      <c r="J98" s="70">
        <f t="shared" si="16"/>
        <v>1</v>
      </c>
      <c r="K98" s="70">
        <f t="shared" si="16"/>
        <v>1</v>
      </c>
    </row>
    <row r="99" spans="1:11" ht="36">
      <c r="A99" s="83" t="s">
        <v>214</v>
      </c>
      <c r="B99" s="69" t="s">
        <v>2</v>
      </c>
      <c r="C99" s="69" t="s">
        <v>239</v>
      </c>
      <c r="D99" s="69" t="s">
        <v>227</v>
      </c>
      <c r="E99" s="69" t="s">
        <v>181</v>
      </c>
      <c r="F99" s="69" t="s">
        <v>196</v>
      </c>
      <c r="G99" s="69" t="s">
        <v>14</v>
      </c>
      <c r="H99" s="64">
        <v>200</v>
      </c>
      <c r="I99" s="70">
        <f t="shared" si="16"/>
        <v>1</v>
      </c>
      <c r="J99" s="70">
        <f t="shared" si="16"/>
        <v>1</v>
      </c>
      <c r="K99" s="70">
        <f t="shared" si="16"/>
        <v>1</v>
      </c>
    </row>
    <row r="100" spans="1:11" ht="36">
      <c r="A100" s="64" t="s">
        <v>215</v>
      </c>
      <c r="B100" s="69" t="s">
        <v>2</v>
      </c>
      <c r="C100" s="69" t="s">
        <v>239</v>
      </c>
      <c r="D100" s="69" t="s">
        <v>227</v>
      </c>
      <c r="E100" s="69" t="s">
        <v>181</v>
      </c>
      <c r="F100" s="69" t="s">
        <v>196</v>
      </c>
      <c r="G100" s="69" t="s">
        <v>14</v>
      </c>
      <c r="H100" s="64">
        <v>240</v>
      </c>
      <c r="I100" s="70">
        <f ca="1">'Приложение 2'!J99</f>
        <v>1</v>
      </c>
      <c r="J100" s="70">
        <f ca="1">'Приложение 2'!K99</f>
        <v>1</v>
      </c>
      <c r="K100" s="70">
        <f ca="1">'Приложение 2'!L99</f>
        <v>1</v>
      </c>
    </row>
    <row r="101" spans="1:11">
      <c r="A101" s="67" t="s">
        <v>15</v>
      </c>
      <c r="B101" s="68" t="s">
        <v>16</v>
      </c>
      <c r="C101" s="68"/>
      <c r="D101" s="68"/>
      <c r="E101" s="68"/>
      <c r="F101" s="68"/>
      <c r="G101" s="68"/>
      <c r="H101" s="64"/>
      <c r="I101" s="66">
        <f t="shared" ref="I101:K106" si="17">I102</f>
        <v>1</v>
      </c>
      <c r="J101" s="66">
        <f t="shared" si="17"/>
        <v>1</v>
      </c>
      <c r="K101" s="66">
        <f t="shared" si="17"/>
        <v>1</v>
      </c>
    </row>
    <row r="102" spans="1:11">
      <c r="A102" s="64" t="s">
        <v>17</v>
      </c>
      <c r="B102" s="69" t="s">
        <v>16</v>
      </c>
      <c r="C102" s="69" t="s">
        <v>191</v>
      </c>
      <c r="D102" s="69"/>
      <c r="E102" s="69"/>
      <c r="F102" s="69"/>
      <c r="G102" s="69"/>
      <c r="H102" s="64"/>
      <c r="I102" s="70">
        <f t="shared" si="17"/>
        <v>1</v>
      </c>
      <c r="J102" s="70">
        <f t="shared" si="17"/>
        <v>1</v>
      </c>
      <c r="K102" s="70">
        <f t="shared" si="17"/>
        <v>1</v>
      </c>
    </row>
    <row r="103" spans="1:11" ht="36">
      <c r="A103" s="64" t="s">
        <v>226</v>
      </c>
      <c r="B103" s="69" t="s">
        <v>16</v>
      </c>
      <c r="C103" s="69" t="s">
        <v>191</v>
      </c>
      <c r="D103" s="69" t="s">
        <v>227</v>
      </c>
      <c r="E103" s="69"/>
      <c r="F103" s="69"/>
      <c r="G103" s="69"/>
      <c r="H103" s="64"/>
      <c r="I103" s="70">
        <f t="shared" si="17"/>
        <v>1</v>
      </c>
      <c r="J103" s="70">
        <f t="shared" si="17"/>
        <v>1</v>
      </c>
      <c r="K103" s="70">
        <f t="shared" si="17"/>
        <v>1</v>
      </c>
    </row>
    <row r="104" spans="1:11" ht="48">
      <c r="A104" s="64" t="s">
        <v>228</v>
      </c>
      <c r="B104" s="69" t="s">
        <v>16</v>
      </c>
      <c r="C104" s="69" t="s">
        <v>191</v>
      </c>
      <c r="D104" s="69" t="s">
        <v>227</v>
      </c>
      <c r="E104" s="69" t="s">
        <v>181</v>
      </c>
      <c r="F104" s="69"/>
      <c r="G104" s="69"/>
      <c r="H104" s="64"/>
      <c r="I104" s="70">
        <f t="shared" si="17"/>
        <v>1</v>
      </c>
      <c r="J104" s="70">
        <f t="shared" si="17"/>
        <v>1</v>
      </c>
      <c r="K104" s="70">
        <f t="shared" si="17"/>
        <v>1</v>
      </c>
    </row>
    <row r="105" spans="1:11" ht="120">
      <c r="A105" s="64" t="s">
        <v>19</v>
      </c>
      <c r="B105" s="69" t="s">
        <v>16</v>
      </c>
      <c r="C105" s="69" t="s">
        <v>191</v>
      </c>
      <c r="D105" s="69" t="s">
        <v>227</v>
      </c>
      <c r="E105" s="69" t="s">
        <v>181</v>
      </c>
      <c r="F105" s="69" t="s">
        <v>196</v>
      </c>
      <c r="G105" s="69" t="s">
        <v>20</v>
      </c>
      <c r="H105" s="64"/>
      <c r="I105" s="70">
        <f t="shared" si="17"/>
        <v>1</v>
      </c>
      <c r="J105" s="70">
        <f t="shared" si="17"/>
        <v>1</v>
      </c>
      <c r="K105" s="70">
        <f t="shared" si="17"/>
        <v>1</v>
      </c>
    </row>
    <row r="106" spans="1:11" ht="36">
      <c r="A106" s="83" t="s">
        <v>214</v>
      </c>
      <c r="B106" s="69" t="s">
        <v>16</v>
      </c>
      <c r="C106" s="69" t="s">
        <v>191</v>
      </c>
      <c r="D106" s="69" t="s">
        <v>227</v>
      </c>
      <c r="E106" s="69" t="s">
        <v>181</v>
      </c>
      <c r="F106" s="69" t="s">
        <v>196</v>
      </c>
      <c r="G106" s="69" t="s">
        <v>20</v>
      </c>
      <c r="H106" s="64">
        <v>200</v>
      </c>
      <c r="I106" s="70">
        <f t="shared" si="17"/>
        <v>1</v>
      </c>
      <c r="J106" s="70">
        <f t="shared" si="17"/>
        <v>1</v>
      </c>
      <c r="K106" s="70">
        <f t="shared" si="17"/>
        <v>1</v>
      </c>
    </row>
    <row r="107" spans="1:11" ht="36">
      <c r="A107" s="64" t="s">
        <v>215</v>
      </c>
      <c r="B107" s="69" t="s">
        <v>16</v>
      </c>
      <c r="C107" s="69" t="s">
        <v>191</v>
      </c>
      <c r="D107" s="69" t="s">
        <v>227</v>
      </c>
      <c r="E107" s="69" t="s">
        <v>181</v>
      </c>
      <c r="F107" s="69" t="s">
        <v>196</v>
      </c>
      <c r="G107" s="69" t="s">
        <v>20</v>
      </c>
      <c r="H107" s="64">
        <v>240</v>
      </c>
      <c r="I107" s="70">
        <f ca="1">'Приложение 2'!J107</f>
        <v>1</v>
      </c>
      <c r="J107" s="70">
        <f ca="1">'Приложение 2'!K107</f>
        <v>1</v>
      </c>
      <c r="K107" s="70">
        <f ca="1">'Приложение 2'!L107</f>
        <v>1</v>
      </c>
    </row>
    <row r="108" spans="1:11">
      <c r="A108" s="69" t="s">
        <v>21</v>
      </c>
      <c r="B108" s="99" t="s">
        <v>186</v>
      </c>
      <c r="C108" s="99"/>
      <c r="D108" s="99"/>
      <c r="E108" s="99"/>
      <c r="F108" s="99"/>
      <c r="G108" s="99"/>
      <c r="H108" s="99"/>
      <c r="I108" s="66">
        <f t="shared" ref="I108:K113" si="18">I109</f>
        <v>91.5</v>
      </c>
      <c r="J108" s="66">
        <f t="shared" si="18"/>
        <v>41.5</v>
      </c>
      <c r="K108" s="66">
        <f t="shared" si="18"/>
        <v>41.5</v>
      </c>
    </row>
    <row r="109" spans="1:11">
      <c r="A109" s="100" t="s">
        <v>22</v>
      </c>
      <c r="B109" s="101" t="s">
        <v>186</v>
      </c>
      <c r="C109" s="101" t="s">
        <v>191</v>
      </c>
      <c r="D109" s="101"/>
      <c r="E109" s="101"/>
      <c r="F109" s="101"/>
      <c r="G109" s="101"/>
      <c r="H109" s="101"/>
      <c r="I109" s="70">
        <f t="shared" si="18"/>
        <v>91.5</v>
      </c>
      <c r="J109" s="70">
        <f t="shared" si="18"/>
        <v>41.5</v>
      </c>
      <c r="K109" s="70">
        <f t="shared" si="18"/>
        <v>41.5</v>
      </c>
    </row>
    <row r="110" spans="1:11" ht="36">
      <c r="A110" s="64" t="s">
        <v>226</v>
      </c>
      <c r="B110" s="101" t="s">
        <v>186</v>
      </c>
      <c r="C110" s="101" t="s">
        <v>191</v>
      </c>
      <c r="D110" s="102">
        <v>89</v>
      </c>
      <c r="E110" s="102"/>
      <c r="F110" s="102"/>
      <c r="G110" s="102"/>
      <c r="H110" s="102"/>
      <c r="I110" s="70">
        <f t="shared" si="18"/>
        <v>91.5</v>
      </c>
      <c r="J110" s="70">
        <f t="shared" si="18"/>
        <v>41.5</v>
      </c>
      <c r="K110" s="70">
        <f t="shared" si="18"/>
        <v>41.5</v>
      </c>
    </row>
    <row r="111" spans="1:11" ht="48">
      <c r="A111" s="64" t="s">
        <v>228</v>
      </c>
      <c r="B111" s="101" t="s">
        <v>186</v>
      </c>
      <c r="C111" s="101" t="s">
        <v>191</v>
      </c>
      <c r="D111" s="102" t="s">
        <v>227</v>
      </c>
      <c r="E111" s="102">
        <v>1</v>
      </c>
      <c r="F111" s="102"/>
      <c r="G111" s="102"/>
      <c r="H111" s="102"/>
      <c r="I111" s="70">
        <f t="shared" si="18"/>
        <v>91.5</v>
      </c>
      <c r="J111" s="70">
        <f t="shared" si="18"/>
        <v>41.5</v>
      </c>
      <c r="K111" s="70">
        <f t="shared" si="18"/>
        <v>41.5</v>
      </c>
    </row>
    <row r="112" spans="1:11" ht="25.5">
      <c r="A112" s="103" t="s">
        <v>23</v>
      </c>
      <c r="B112" s="101" t="s">
        <v>186</v>
      </c>
      <c r="C112" s="101" t="s">
        <v>191</v>
      </c>
      <c r="D112" s="102" t="s">
        <v>227</v>
      </c>
      <c r="E112" s="102">
        <v>1</v>
      </c>
      <c r="F112" s="102" t="s">
        <v>196</v>
      </c>
      <c r="G112" s="102" t="s">
        <v>24</v>
      </c>
      <c r="H112" s="102"/>
      <c r="I112" s="70">
        <f t="shared" si="18"/>
        <v>91.5</v>
      </c>
      <c r="J112" s="70">
        <f t="shared" si="18"/>
        <v>41.5</v>
      </c>
      <c r="K112" s="70">
        <f t="shared" si="18"/>
        <v>41.5</v>
      </c>
    </row>
    <row r="113" spans="1:11" ht="25.5">
      <c r="A113" s="103" t="s">
        <v>25</v>
      </c>
      <c r="B113" s="101" t="s">
        <v>186</v>
      </c>
      <c r="C113" s="101" t="s">
        <v>191</v>
      </c>
      <c r="D113" s="102" t="s">
        <v>227</v>
      </c>
      <c r="E113" s="102">
        <v>1</v>
      </c>
      <c r="F113" s="102" t="s">
        <v>196</v>
      </c>
      <c r="G113" s="102" t="s">
        <v>24</v>
      </c>
      <c r="H113" s="102" t="s">
        <v>26</v>
      </c>
      <c r="I113" s="70">
        <f t="shared" si="18"/>
        <v>91.5</v>
      </c>
      <c r="J113" s="70">
        <f t="shared" si="18"/>
        <v>41.5</v>
      </c>
      <c r="K113" s="70">
        <f t="shared" si="18"/>
        <v>41.5</v>
      </c>
    </row>
    <row r="114" spans="1:11" ht="26.25" customHeight="1">
      <c r="A114" s="110" t="s">
        <v>27</v>
      </c>
      <c r="B114" s="101" t="s">
        <v>186</v>
      </c>
      <c r="C114" s="101" t="s">
        <v>191</v>
      </c>
      <c r="D114" s="102" t="s">
        <v>227</v>
      </c>
      <c r="E114" s="102">
        <v>1</v>
      </c>
      <c r="F114" s="102" t="s">
        <v>196</v>
      </c>
      <c r="G114" s="102" t="s">
        <v>24</v>
      </c>
      <c r="H114" s="102" t="s">
        <v>28</v>
      </c>
      <c r="I114" s="70">
        <f ca="1">'Приложение 2'!J114</f>
        <v>91.5</v>
      </c>
      <c r="J114" s="70">
        <f ca="1">'Приложение 2'!K114</f>
        <v>41.5</v>
      </c>
      <c r="K114" s="70">
        <f ca="1">'Приложение 2'!L114</f>
        <v>41.5</v>
      </c>
    </row>
    <row r="115" spans="1:11" ht="25.5">
      <c r="A115" s="106" t="s">
        <v>29</v>
      </c>
      <c r="B115" s="126" t="s">
        <v>252</v>
      </c>
      <c r="C115" s="105"/>
      <c r="D115" s="105"/>
      <c r="E115" s="105"/>
      <c r="F115" s="105"/>
      <c r="G115" s="105"/>
      <c r="H115" s="105"/>
      <c r="I115" s="66">
        <f t="shared" ref="I115:K120" si="19">I116</f>
        <v>2</v>
      </c>
      <c r="J115" s="66">
        <f t="shared" si="19"/>
        <v>2</v>
      </c>
      <c r="K115" s="66">
        <f t="shared" si="19"/>
        <v>2</v>
      </c>
    </row>
    <row r="116" spans="1:11" ht="25.5">
      <c r="A116" s="106" t="s">
        <v>30</v>
      </c>
      <c r="B116" s="127" t="s">
        <v>252</v>
      </c>
      <c r="C116" s="103" t="s">
        <v>191</v>
      </c>
      <c r="D116" s="103"/>
      <c r="E116" s="103"/>
      <c r="F116" s="103"/>
      <c r="G116" s="103"/>
      <c r="H116" s="103"/>
      <c r="I116" s="70">
        <f t="shared" si="19"/>
        <v>2</v>
      </c>
      <c r="J116" s="70">
        <f t="shared" si="19"/>
        <v>2</v>
      </c>
      <c r="K116" s="70">
        <f t="shared" si="19"/>
        <v>2</v>
      </c>
    </row>
    <row r="117" spans="1:11" ht="36">
      <c r="A117" s="96" t="s">
        <v>226</v>
      </c>
      <c r="B117" s="103" t="s">
        <v>252</v>
      </c>
      <c r="C117" s="103" t="s">
        <v>191</v>
      </c>
      <c r="D117" s="103" t="s">
        <v>227</v>
      </c>
      <c r="E117" s="103"/>
      <c r="F117" s="103"/>
      <c r="G117" s="103"/>
      <c r="H117" s="103"/>
      <c r="I117" s="70">
        <f t="shared" si="19"/>
        <v>2</v>
      </c>
      <c r="J117" s="70">
        <f t="shared" si="19"/>
        <v>2</v>
      </c>
      <c r="K117" s="70">
        <f t="shared" si="19"/>
        <v>2</v>
      </c>
    </row>
    <row r="118" spans="1:11" ht="48">
      <c r="A118" s="64" t="s">
        <v>228</v>
      </c>
      <c r="B118" s="103" t="s">
        <v>252</v>
      </c>
      <c r="C118" s="103" t="s">
        <v>191</v>
      </c>
      <c r="D118" s="103" t="s">
        <v>227</v>
      </c>
      <c r="E118" s="103" t="s">
        <v>181</v>
      </c>
      <c r="F118" s="103"/>
      <c r="G118" s="103"/>
      <c r="H118" s="103"/>
      <c r="I118" s="70">
        <f t="shared" si="19"/>
        <v>2</v>
      </c>
      <c r="J118" s="70">
        <f t="shared" si="19"/>
        <v>2</v>
      </c>
      <c r="K118" s="70">
        <f t="shared" si="19"/>
        <v>2</v>
      </c>
    </row>
    <row r="119" spans="1:11" ht="25.5">
      <c r="A119" s="107" t="s">
        <v>31</v>
      </c>
      <c r="B119" s="103" t="s">
        <v>252</v>
      </c>
      <c r="C119" s="103" t="s">
        <v>191</v>
      </c>
      <c r="D119" s="103" t="s">
        <v>227</v>
      </c>
      <c r="E119" s="103" t="s">
        <v>181</v>
      </c>
      <c r="F119" s="103" t="s">
        <v>196</v>
      </c>
      <c r="G119" s="103" t="s">
        <v>32</v>
      </c>
      <c r="H119" s="103"/>
      <c r="I119" s="108">
        <f t="shared" si="19"/>
        <v>2</v>
      </c>
      <c r="J119" s="108">
        <f t="shared" si="19"/>
        <v>2</v>
      </c>
      <c r="K119" s="108">
        <f t="shared" si="19"/>
        <v>2</v>
      </c>
    </row>
    <row r="120" spans="1:11" ht="25.5">
      <c r="A120" s="104" t="s">
        <v>33</v>
      </c>
      <c r="B120" s="103" t="s">
        <v>252</v>
      </c>
      <c r="C120" s="103" t="s">
        <v>191</v>
      </c>
      <c r="D120" s="103" t="s">
        <v>227</v>
      </c>
      <c r="E120" s="103" t="s">
        <v>181</v>
      </c>
      <c r="F120" s="103" t="s">
        <v>196</v>
      </c>
      <c r="G120" s="103" t="s">
        <v>32</v>
      </c>
      <c r="H120" s="103" t="s">
        <v>34</v>
      </c>
      <c r="I120" s="108">
        <f t="shared" si="19"/>
        <v>2</v>
      </c>
      <c r="J120" s="108">
        <f t="shared" si="19"/>
        <v>2</v>
      </c>
      <c r="K120" s="108">
        <f t="shared" si="19"/>
        <v>2</v>
      </c>
    </row>
    <row r="121" spans="1:11" ht="14.25" customHeight="1">
      <c r="A121" s="109" t="s">
        <v>35</v>
      </c>
      <c r="B121" s="110" t="s">
        <v>252</v>
      </c>
      <c r="C121" s="110" t="s">
        <v>191</v>
      </c>
      <c r="D121" s="110" t="s">
        <v>227</v>
      </c>
      <c r="E121" s="110" t="s">
        <v>181</v>
      </c>
      <c r="F121" s="110" t="s">
        <v>196</v>
      </c>
      <c r="G121" s="110" t="s">
        <v>32</v>
      </c>
      <c r="H121" s="110" t="s">
        <v>36</v>
      </c>
      <c r="I121" s="111">
        <f ca="1">'Приложение 2'!J121</f>
        <v>2</v>
      </c>
      <c r="J121" s="111">
        <f ca="1">'Приложение 2'!K121</f>
        <v>2</v>
      </c>
      <c r="K121" s="111">
        <f ca="1">'Приложение 2'!L121</f>
        <v>2</v>
      </c>
    </row>
    <row r="122" spans="1:11">
      <c r="A122" s="112" t="s">
        <v>37</v>
      </c>
      <c r="B122" s="113">
        <v>99</v>
      </c>
      <c r="C122" s="113"/>
      <c r="D122" s="113"/>
      <c r="E122" s="113"/>
      <c r="F122" s="113"/>
      <c r="G122" s="113"/>
      <c r="H122" s="113"/>
      <c r="I122" s="114">
        <f t="shared" ref="I122:K127" si="20">I123</f>
        <v>0</v>
      </c>
      <c r="J122" s="114">
        <f t="shared" si="20"/>
        <v>29.61</v>
      </c>
      <c r="K122" s="114">
        <f t="shared" si="20"/>
        <v>39.94</v>
      </c>
    </row>
    <row r="123" spans="1:11">
      <c r="A123" s="115" t="s">
        <v>37</v>
      </c>
      <c r="B123" s="116">
        <v>99</v>
      </c>
      <c r="C123" s="116">
        <v>99</v>
      </c>
      <c r="D123" s="116"/>
      <c r="E123" s="116"/>
      <c r="F123" s="116"/>
      <c r="G123" s="116"/>
      <c r="H123" s="116"/>
      <c r="I123" s="117">
        <f t="shared" si="20"/>
        <v>0</v>
      </c>
      <c r="J123" s="117">
        <f t="shared" si="20"/>
        <v>29.61</v>
      </c>
      <c r="K123" s="117">
        <f t="shared" si="20"/>
        <v>39.94</v>
      </c>
    </row>
    <row r="124" spans="1:11" ht="36">
      <c r="A124" s="64" t="s">
        <v>226</v>
      </c>
      <c r="B124" s="116">
        <v>99</v>
      </c>
      <c r="C124" s="116">
        <v>99</v>
      </c>
      <c r="D124" s="116">
        <v>89</v>
      </c>
      <c r="E124" s="116"/>
      <c r="F124" s="116"/>
      <c r="G124" s="116"/>
      <c r="H124" s="116"/>
      <c r="I124" s="117">
        <f t="shared" si="20"/>
        <v>0</v>
      </c>
      <c r="J124" s="117">
        <f t="shared" si="20"/>
        <v>29.61</v>
      </c>
      <c r="K124" s="117">
        <f t="shared" si="20"/>
        <v>39.94</v>
      </c>
    </row>
    <row r="125" spans="1:11" ht="48">
      <c r="A125" s="64" t="s">
        <v>228</v>
      </c>
      <c r="B125" s="116">
        <v>99</v>
      </c>
      <c r="C125" s="116">
        <v>99</v>
      </c>
      <c r="D125" s="116">
        <v>89</v>
      </c>
      <c r="E125" s="116">
        <v>1</v>
      </c>
      <c r="F125" s="121"/>
      <c r="G125" s="116"/>
      <c r="H125" s="116"/>
      <c r="I125" s="117">
        <f t="shared" si="20"/>
        <v>0</v>
      </c>
      <c r="J125" s="117">
        <f t="shared" si="20"/>
        <v>29.61</v>
      </c>
      <c r="K125" s="117">
        <f t="shared" si="20"/>
        <v>39.94</v>
      </c>
    </row>
    <row r="126" spans="1:11">
      <c r="A126" s="115" t="s">
        <v>37</v>
      </c>
      <c r="B126" s="116">
        <v>99</v>
      </c>
      <c r="C126" s="116">
        <v>99</v>
      </c>
      <c r="D126" s="116">
        <v>89</v>
      </c>
      <c r="E126" s="116">
        <v>1</v>
      </c>
      <c r="F126" s="121" t="s">
        <v>196</v>
      </c>
      <c r="G126" s="116">
        <v>41990</v>
      </c>
      <c r="H126" s="116"/>
      <c r="I126" s="117">
        <f t="shared" si="20"/>
        <v>0</v>
      </c>
      <c r="J126" s="117">
        <f t="shared" si="20"/>
        <v>29.61</v>
      </c>
      <c r="K126" s="117">
        <f t="shared" si="20"/>
        <v>39.94</v>
      </c>
    </row>
    <row r="127" spans="1:11">
      <c r="A127" s="83" t="s">
        <v>217</v>
      </c>
      <c r="B127" s="122">
        <v>99</v>
      </c>
      <c r="C127" s="122">
        <v>99</v>
      </c>
      <c r="D127" s="122">
        <v>89</v>
      </c>
      <c r="E127" s="122">
        <v>1</v>
      </c>
      <c r="F127" s="123" t="s">
        <v>196</v>
      </c>
      <c r="G127" s="122">
        <v>41990</v>
      </c>
      <c r="H127" s="122">
        <v>800</v>
      </c>
      <c r="I127" s="124">
        <f t="shared" si="20"/>
        <v>0</v>
      </c>
      <c r="J127" s="124">
        <f t="shared" si="20"/>
        <v>29.61</v>
      </c>
      <c r="K127" s="124">
        <f t="shared" si="20"/>
        <v>39.94</v>
      </c>
    </row>
    <row r="128" spans="1:11">
      <c r="A128" s="64" t="s">
        <v>236</v>
      </c>
      <c r="B128" s="116">
        <v>99</v>
      </c>
      <c r="C128" s="116">
        <v>99</v>
      </c>
      <c r="D128" s="116">
        <v>89</v>
      </c>
      <c r="E128" s="116">
        <v>1</v>
      </c>
      <c r="F128" s="121" t="s">
        <v>196</v>
      </c>
      <c r="G128" s="116">
        <v>41990</v>
      </c>
      <c r="H128" s="116">
        <v>870</v>
      </c>
      <c r="I128" s="125"/>
      <c r="J128" s="128">
        <f ca="1">'Приложение 2'!K128</f>
        <v>29.61</v>
      </c>
      <c r="K128" s="128">
        <f ca="1">'Приложение 2'!L128</f>
        <v>39.94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pageMargins left="0.43333333333333302" right="0.23611111111111099" top="0.70277777777777795" bottom="1.2208333333333301" header="0.3" footer="0.51180555555555496"/>
  <pageSetup paperSize="9" scale="91" firstPageNumber="0" orientation="portrait" horizontalDpi="300" verticalDpi="300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53"/>
  <sheetViews>
    <sheetView view="pageBreakPreview" topLeftCell="A2" zoomScaleNormal="100" workbookViewId="0">
      <selection activeCell="B9" sqref="B9"/>
    </sheetView>
  </sheetViews>
  <sheetFormatPr defaultColWidth="9" defaultRowHeight="12.75"/>
  <cols>
    <col min="1" max="1" width="42.6640625" style="57" customWidth="1"/>
    <col min="2" max="4" width="4.1640625" style="57" customWidth="1"/>
    <col min="5" max="5" width="8.33203125" style="129" customWidth="1"/>
    <col min="6" max="6" width="10.1640625" style="57" customWidth="1"/>
    <col min="7" max="8" width="4.1640625" style="130" customWidth="1"/>
    <col min="9" max="9" width="5.33203125" style="130" customWidth="1"/>
    <col min="10" max="12" width="14" style="57" customWidth="1"/>
  </cols>
  <sheetData>
    <row r="1" spans="1:12" ht="80.25" customHeight="1">
      <c r="A1" s="58"/>
      <c r="B1" s="59"/>
      <c r="C1" s="59"/>
      <c r="D1" s="59"/>
      <c r="E1" s="131"/>
      <c r="F1" s="213" t="s">
        <v>42</v>
      </c>
      <c r="G1" s="213"/>
      <c r="H1" s="213"/>
      <c r="I1" s="213"/>
      <c r="J1" s="213"/>
      <c r="K1" s="213"/>
      <c r="L1" s="213"/>
    </row>
    <row r="2" spans="1:12" ht="15.75" customHeight="1">
      <c r="A2" s="58"/>
      <c r="B2" s="59"/>
      <c r="C2" s="59"/>
      <c r="D2" s="59"/>
      <c r="E2" s="131"/>
      <c r="F2" s="60"/>
      <c r="G2" s="60"/>
      <c r="H2" s="60"/>
      <c r="I2" s="60"/>
      <c r="J2" s="60"/>
      <c r="K2" s="60"/>
      <c r="L2" s="60"/>
    </row>
    <row r="3" spans="1:12" ht="117" customHeight="1">
      <c r="A3" s="214" t="s">
        <v>43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</row>
    <row r="4" spans="1:12" ht="15" customHeight="1">
      <c r="A4" s="61"/>
      <c r="B4" s="61"/>
      <c r="C4" s="61"/>
      <c r="D4" s="61"/>
      <c r="E4" s="61"/>
      <c r="F4" s="215" t="s">
        <v>101</v>
      </c>
      <c r="G4" s="215"/>
      <c r="H4" s="215"/>
      <c r="I4" s="215"/>
      <c r="J4" s="215"/>
      <c r="K4" s="215"/>
      <c r="L4" s="215"/>
    </row>
    <row r="5" spans="1:12" ht="19.899999999999999" customHeight="1">
      <c r="A5" s="211" t="s">
        <v>103</v>
      </c>
      <c r="B5" s="211" t="s">
        <v>179</v>
      </c>
      <c r="C5" s="211"/>
      <c r="D5" s="211"/>
      <c r="E5" s="211"/>
      <c r="F5" s="211" t="s">
        <v>180</v>
      </c>
      <c r="G5" s="211" t="s">
        <v>177</v>
      </c>
      <c r="H5" s="211" t="s">
        <v>178</v>
      </c>
      <c r="I5" s="216" t="s">
        <v>176</v>
      </c>
      <c r="J5" s="211" t="s">
        <v>104</v>
      </c>
      <c r="K5" s="211"/>
      <c r="L5" s="211"/>
    </row>
    <row r="6" spans="1:12" ht="16.350000000000001" customHeight="1">
      <c r="A6" s="211"/>
      <c r="B6" s="211"/>
      <c r="C6" s="211"/>
      <c r="D6" s="211"/>
      <c r="E6" s="211"/>
      <c r="F6" s="211"/>
      <c r="G6" s="211"/>
      <c r="H6" s="211"/>
      <c r="I6" s="216"/>
      <c r="J6" s="62" t="s">
        <v>105</v>
      </c>
      <c r="K6" s="62" t="s">
        <v>106</v>
      </c>
      <c r="L6" s="62" t="s">
        <v>107</v>
      </c>
    </row>
    <row r="7" spans="1:12" ht="14.45" customHeight="1">
      <c r="A7" s="63" t="s">
        <v>181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  <c r="G7" s="132" t="s">
        <v>183</v>
      </c>
      <c r="H7" s="132" t="s">
        <v>184</v>
      </c>
      <c r="I7" s="132" t="s">
        <v>185</v>
      </c>
      <c r="J7" s="63" t="s">
        <v>186</v>
      </c>
      <c r="K7" s="63" t="s">
        <v>187</v>
      </c>
      <c r="L7" s="63" t="s">
        <v>188</v>
      </c>
    </row>
    <row r="8" spans="1:12" ht="14.45" customHeight="1">
      <c r="A8" s="64" t="s">
        <v>189</v>
      </c>
      <c r="B8" s="64"/>
      <c r="C8" s="64"/>
      <c r="D8" s="64"/>
      <c r="E8" s="65"/>
      <c r="F8" s="64"/>
      <c r="G8" s="69"/>
      <c r="H8" s="69"/>
      <c r="I8" s="69"/>
      <c r="J8" s="66">
        <f>J18+J64+J9</f>
        <v>1611.9</v>
      </c>
      <c r="K8" s="66">
        <f>K18+K64+K9</f>
        <v>1448.96</v>
      </c>
      <c r="L8" s="66">
        <f>L18+L64+L9</f>
        <v>1463.24</v>
      </c>
    </row>
    <row r="9" spans="1:12" ht="70.5" customHeight="1">
      <c r="A9" s="95" t="s">
        <v>251</v>
      </c>
      <c r="B9" s="64" t="s">
        <v>252</v>
      </c>
      <c r="C9" s="64"/>
      <c r="D9" s="64"/>
      <c r="E9" s="65"/>
      <c r="F9" s="64"/>
      <c r="G9" s="69"/>
      <c r="H9" s="69"/>
      <c r="I9" s="69"/>
      <c r="J9" s="70">
        <f t="shared" ref="J9:L16" si="0">J10</f>
        <v>495.1</v>
      </c>
      <c r="K9" s="70">
        <f t="shared" si="0"/>
        <v>563.20000000000005</v>
      </c>
      <c r="L9" s="70">
        <f t="shared" si="0"/>
        <v>563.20000000000005</v>
      </c>
    </row>
    <row r="10" spans="1:12" ht="70.5" customHeight="1">
      <c r="A10" s="95" t="s">
        <v>251</v>
      </c>
      <c r="B10" s="133" t="s">
        <v>252</v>
      </c>
      <c r="C10" s="133" t="s">
        <v>254</v>
      </c>
      <c r="D10" s="133"/>
      <c r="E10" s="133"/>
      <c r="F10" s="95"/>
      <c r="G10" s="133"/>
      <c r="H10" s="134"/>
      <c r="I10" s="133"/>
      <c r="J10" s="70">
        <f t="shared" si="0"/>
        <v>495.1</v>
      </c>
      <c r="K10" s="70">
        <f t="shared" si="0"/>
        <v>563.20000000000005</v>
      </c>
      <c r="L10" s="70">
        <f t="shared" si="0"/>
        <v>563.20000000000005</v>
      </c>
    </row>
    <row r="11" spans="1:12" ht="102" customHeight="1">
      <c r="A11" s="95" t="s">
        <v>41</v>
      </c>
      <c r="B11" s="133" t="s">
        <v>252</v>
      </c>
      <c r="C11" s="133" t="s">
        <v>254</v>
      </c>
      <c r="D11" s="133" t="s">
        <v>191</v>
      </c>
      <c r="E11" s="133"/>
      <c r="F11" s="95"/>
      <c r="G11" s="133"/>
      <c r="H11" s="134"/>
      <c r="I11" s="133"/>
      <c r="J11" s="70">
        <f t="shared" si="0"/>
        <v>495.1</v>
      </c>
      <c r="K11" s="70">
        <f t="shared" si="0"/>
        <v>563.20000000000005</v>
      </c>
      <c r="L11" s="70">
        <f t="shared" si="0"/>
        <v>563.20000000000005</v>
      </c>
    </row>
    <row r="12" spans="1:12" ht="141.75" customHeight="1">
      <c r="A12" s="95" t="s">
        <v>255</v>
      </c>
      <c r="B12" s="133" t="s">
        <v>252</v>
      </c>
      <c r="C12" s="133" t="s">
        <v>254</v>
      </c>
      <c r="D12" s="133" t="s">
        <v>191</v>
      </c>
      <c r="E12" s="133" t="s">
        <v>256</v>
      </c>
      <c r="F12" s="95"/>
      <c r="G12" s="133"/>
      <c r="H12" s="134"/>
      <c r="I12" s="133"/>
      <c r="J12" s="70">
        <f t="shared" si="0"/>
        <v>495.1</v>
      </c>
      <c r="K12" s="70">
        <f t="shared" si="0"/>
        <v>563.20000000000005</v>
      </c>
      <c r="L12" s="70">
        <f t="shared" si="0"/>
        <v>563.20000000000005</v>
      </c>
    </row>
    <row r="13" spans="1:12" ht="45" customHeight="1">
      <c r="A13" s="83" t="s">
        <v>214</v>
      </c>
      <c r="B13" s="133" t="s">
        <v>252</v>
      </c>
      <c r="C13" s="133" t="s">
        <v>254</v>
      </c>
      <c r="D13" s="133" t="s">
        <v>191</v>
      </c>
      <c r="E13" s="133" t="s">
        <v>256</v>
      </c>
      <c r="F13" s="95">
        <v>200</v>
      </c>
      <c r="G13" s="133"/>
      <c r="H13" s="134"/>
      <c r="I13" s="133"/>
      <c r="J13" s="70">
        <f t="shared" si="0"/>
        <v>495.1</v>
      </c>
      <c r="K13" s="70">
        <f t="shared" si="0"/>
        <v>563.20000000000005</v>
      </c>
      <c r="L13" s="70">
        <f t="shared" si="0"/>
        <v>563.20000000000005</v>
      </c>
    </row>
    <row r="14" spans="1:12" ht="38.25" customHeight="1">
      <c r="A14" s="64" t="s">
        <v>215</v>
      </c>
      <c r="B14" s="133" t="s">
        <v>252</v>
      </c>
      <c r="C14" s="133" t="s">
        <v>254</v>
      </c>
      <c r="D14" s="133" t="s">
        <v>191</v>
      </c>
      <c r="E14" s="133" t="s">
        <v>256</v>
      </c>
      <c r="F14" s="95">
        <v>240</v>
      </c>
      <c r="G14" s="133"/>
      <c r="H14" s="134"/>
      <c r="I14" s="133"/>
      <c r="J14" s="70">
        <f t="shared" si="0"/>
        <v>495.1</v>
      </c>
      <c r="K14" s="70">
        <f t="shared" si="0"/>
        <v>563.20000000000005</v>
      </c>
      <c r="L14" s="70">
        <f t="shared" si="0"/>
        <v>563.20000000000005</v>
      </c>
    </row>
    <row r="15" spans="1:12" ht="20.25" customHeight="1">
      <c r="A15" s="64" t="s">
        <v>248</v>
      </c>
      <c r="B15" s="133" t="s">
        <v>252</v>
      </c>
      <c r="C15" s="133" t="s">
        <v>254</v>
      </c>
      <c r="D15" s="133" t="s">
        <v>191</v>
      </c>
      <c r="E15" s="133" t="s">
        <v>256</v>
      </c>
      <c r="F15" s="95">
        <v>240</v>
      </c>
      <c r="G15" s="133" t="s">
        <v>206</v>
      </c>
      <c r="H15" s="134"/>
      <c r="I15" s="133"/>
      <c r="J15" s="70">
        <f t="shared" si="0"/>
        <v>495.1</v>
      </c>
      <c r="K15" s="70">
        <f t="shared" si="0"/>
        <v>563.20000000000005</v>
      </c>
      <c r="L15" s="70">
        <f t="shared" si="0"/>
        <v>563.20000000000005</v>
      </c>
    </row>
    <row r="16" spans="1:12" ht="18.75" customHeight="1">
      <c r="A16" s="64" t="s">
        <v>249</v>
      </c>
      <c r="B16" s="133" t="s">
        <v>252</v>
      </c>
      <c r="C16" s="133" t="s">
        <v>254</v>
      </c>
      <c r="D16" s="133" t="s">
        <v>191</v>
      </c>
      <c r="E16" s="133" t="s">
        <v>256</v>
      </c>
      <c r="F16" s="95">
        <v>240</v>
      </c>
      <c r="G16" s="133" t="s">
        <v>206</v>
      </c>
      <c r="H16" s="134" t="s">
        <v>250</v>
      </c>
      <c r="I16" s="133"/>
      <c r="J16" s="70">
        <f t="shared" si="0"/>
        <v>495.1</v>
      </c>
      <c r="K16" s="70">
        <f t="shared" si="0"/>
        <v>563.20000000000005</v>
      </c>
      <c r="L16" s="70">
        <f t="shared" si="0"/>
        <v>563.20000000000005</v>
      </c>
    </row>
    <row r="17" spans="1:12" ht="36.75" customHeight="1">
      <c r="A17" s="64" t="s">
        <v>44</v>
      </c>
      <c r="B17" s="134" t="s">
        <v>252</v>
      </c>
      <c r="C17" s="133" t="s">
        <v>254</v>
      </c>
      <c r="D17" s="133" t="s">
        <v>191</v>
      </c>
      <c r="E17" s="133" t="s">
        <v>256</v>
      </c>
      <c r="F17" s="95">
        <v>240</v>
      </c>
      <c r="G17" s="133" t="s">
        <v>250</v>
      </c>
      <c r="H17" s="134" t="s">
        <v>250</v>
      </c>
      <c r="I17" s="133" t="s">
        <v>45</v>
      </c>
      <c r="J17" s="70">
        <f ca="1">'Приложение 2'!J71</f>
        <v>495.1</v>
      </c>
      <c r="K17" s="70">
        <f ca="1">'Приложение 2'!K71</f>
        <v>563.20000000000005</v>
      </c>
      <c r="L17" s="70">
        <f ca="1">'Приложение 2'!L71</f>
        <v>563.20000000000005</v>
      </c>
    </row>
    <row r="18" spans="1:12" ht="63" customHeight="1">
      <c r="A18" s="64" t="s">
        <v>194</v>
      </c>
      <c r="B18" s="69">
        <v>65</v>
      </c>
      <c r="C18" s="69"/>
      <c r="D18" s="69"/>
      <c r="E18" s="135"/>
      <c r="F18" s="69"/>
      <c r="G18" s="69"/>
      <c r="H18" s="69"/>
      <c r="I18" s="69"/>
      <c r="J18" s="70">
        <f>J19+J33</f>
        <v>856</v>
      </c>
      <c r="K18" s="70">
        <f>K19+K33</f>
        <v>659.7</v>
      </c>
      <c r="L18" s="70">
        <f>L19+L33</f>
        <v>667.4</v>
      </c>
    </row>
    <row r="19" spans="1:12" ht="36">
      <c r="A19" s="64" t="s">
        <v>195</v>
      </c>
      <c r="B19" s="69">
        <v>65</v>
      </c>
      <c r="C19" s="69" t="s">
        <v>181</v>
      </c>
      <c r="D19" s="69" t="s">
        <v>196</v>
      </c>
      <c r="E19" s="135"/>
      <c r="F19" s="69"/>
      <c r="G19" s="69"/>
      <c r="H19" s="69"/>
      <c r="I19" s="69"/>
      <c r="J19" s="70">
        <f>J20+J26</f>
        <v>331.2</v>
      </c>
      <c r="K19" s="70">
        <f t="shared" ref="K19:L24" si="1">K20</f>
        <v>331.2</v>
      </c>
      <c r="L19" s="70">
        <f t="shared" si="1"/>
        <v>331.5</v>
      </c>
    </row>
    <row r="20" spans="1:12" ht="24">
      <c r="A20" s="64" t="s">
        <v>197</v>
      </c>
      <c r="B20" s="69">
        <v>65</v>
      </c>
      <c r="C20" s="69" t="s">
        <v>181</v>
      </c>
      <c r="D20" s="69" t="s">
        <v>196</v>
      </c>
      <c r="E20" s="135">
        <v>41150</v>
      </c>
      <c r="F20" s="69"/>
      <c r="G20" s="69"/>
      <c r="H20" s="69"/>
      <c r="I20" s="69"/>
      <c r="J20" s="70">
        <f>J21</f>
        <v>211.2</v>
      </c>
      <c r="K20" s="70">
        <f t="shared" si="1"/>
        <v>331.2</v>
      </c>
      <c r="L20" s="70">
        <f t="shared" si="1"/>
        <v>331.5</v>
      </c>
    </row>
    <row r="21" spans="1:12" ht="72">
      <c r="A21" s="64" t="s">
        <v>198</v>
      </c>
      <c r="B21" s="69">
        <v>65</v>
      </c>
      <c r="C21" s="69" t="s">
        <v>181</v>
      </c>
      <c r="D21" s="69" t="s">
        <v>196</v>
      </c>
      <c r="E21" s="135">
        <v>41150</v>
      </c>
      <c r="F21" s="69">
        <v>100</v>
      </c>
      <c r="G21" s="69"/>
      <c r="H21" s="69"/>
      <c r="I21" s="69"/>
      <c r="J21" s="70">
        <f>J22</f>
        <v>211.2</v>
      </c>
      <c r="K21" s="70">
        <f t="shared" si="1"/>
        <v>331.2</v>
      </c>
      <c r="L21" s="70">
        <f t="shared" si="1"/>
        <v>331.5</v>
      </c>
    </row>
    <row r="22" spans="1:12" ht="24">
      <c r="A22" s="64" t="s">
        <v>199</v>
      </c>
      <c r="B22" s="69">
        <v>65</v>
      </c>
      <c r="C22" s="69" t="s">
        <v>181</v>
      </c>
      <c r="D22" s="69" t="s">
        <v>196</v>
      </c>
      <c r="E22" s="135">
        <v>41150</v>
      </c>
      <c r="F22" s="69">
        <v>120</v>
      </c>
      <c r="G22" s="69"/>
      <c r="H22" s="69"/>
      <c r="I22" s="69"/>
      <c r="J22" s="70">
        <f>J23</f>
        <v>211.2</v>
      </c>
      <c r="K22" s="70">
        <f t="shared" si="1"/>
        <v>331.2</v>
      </c>
      <c r="L22" s="70">
        <f t="shared" si="1"/>
        <v>331.5</v>
      </c>
    </row>
    <row r="23" spans="1:12">
      <c r="A23" s="64" t="s">
        <v>190</v>
      </c>
      <c r="B23" s="69">
        <v>65</v>
      </c>
      <c r="C23" s="69" t="s">
        <v>181</v>
      </c>
      <c r="D23" s="69" t="s">
        <v>196</v>
      </c>
      <c r="E23" s="135">
        <v>41150</v>
      </c>
      <c r="F23" s="69">
        <v>120</v>
      </c>
      <c r="G23" s="69" t="s">
        <v>191</v>
      </c>
      <c r="H23" s="69"/>
      <c r="I23" s="69"/>
      <c r="J23" s="70">
        <f>J24</f>
        <v>211.2</v>
      </c>
      <c r="K23" s="70">
        <f t="shared" si="1"/>
        <v>331.2</v>
      </c>
      <c r="L23" s="70">
        <f t="shared" si="1"/>
        <v>331.5</v>
      </c>
    </row>
    <row r="24" spans="1:12" ht="36.75" customHeight="1">
      <c r="A24" s="64" t="s">
        <v>192</v>
      </c>
      <c r="B24" s="69">
        <v>65</v>
      </c>
      <c r="C24" s="69" t="s">
        <v>181</v>
      </c>
      <c r="D24" s="69" t="s">
        <v>196</v>
      </c>
      <c r="E24" s="135">
        <v>41150</v>
      </c>
      <c r="F24" s="69">
        <v>120</v>
      </c>
      <c r="G24" s="69" t="s">
        <v>191</v>
      </c>
      <c r="H24" s="69" t="s">
        <v>193</v>
      </c>
      <c r="I24" s="69"/>
      <c r="J24" s="70">
        <f>J25</f>
        <v>211.2</v>
      </c>
      <c r="K24" s="70">
        <f t="shared" si="1"/>
        <v>331.2</v>
      </c>
      <c r="L24" s="70">
        <f t="shared" si="1"/>
        <v>331.5</v>
      </c>
    </row>
    <row r="25" spans="1:12" ht="36">
      <c r="A25" s="64" t="s">
        <v>44</v>
      </c>
      <c r="B25" s="69">
        <v>65</v>
      </c>
      <c r="C25" s="69" t="s">
        <v>181</v>
      </c>
      <c r="D25" s="69" t="s">
        <v>196</v>
      </c>
      <c r="E25" s="135">
        <v>41150</v>
      </c>
      <c r="F25" s="69">
        <v>120</v>
      </c>
      <c r="G25" s="69" t="s">
        <v>191</v>
      </c>
      <c r="H25" s="69" t="s">
        <v>193</v>
      </c>
      <c r="I25" s="69">
        <v>912</v>
      </c>
      <c r="J25" s="70">
        <f ca="1">'Приложение 2'!J14</f>
        <v>211.2</v>
      </c>
      <c r="K25" s="70">
        <f ca="1">'Приложение 2'!K14</f>
        <v>331.2</v>
      </c>
      <c r="L25" s="70">
        <f ca="1">'Приложение 2'!L14</f>
        <v>331.5</v>
      </c>
    </row>
    <row r="26" spans="1:12" ht="24">
      <c r="A26" s="64" t="s">
        <v>201</v>
      </c>
      <c r="B26" s="69" t="s">
        <v>202</v>
      </c>
      <c r="C26" s="69" t="s">
        <v>181</v>
      </c>
      <c r="D26" s="69" t="s">
        <v>196</v>
      </c>
      <c r="E26" s="69" t="s">
        <v>203</v>
      </c>
      <c r="F26" s="64"/>
      <c r="G26" s="69"/>
      <c r="H26" s="69"/>
      <c r="I26" s="69"/>
      <c r="J26" s="70">
        <f t="shared" ref="J26:J31" si="2">J27</f>
        <v>120</v>
      </c>
      <c r="K26" s="70"/>
      <c r="L26" s="70"/>
    </row>
    <row r="27" spans="1:12" ht="48">
      <c r="A27" s="74" t="s">
        <v>204</v>
      </c>
      <c r="B27" s="69" t="s">
        <v>202</v>
      </c>
      <c r="C27" s="69" t="s">
        <v>181</v>
      </c>
      <c r="D27" s="69" t="s">
        <v>196</v>
      </c>
      <c r="E27" s="69" t="s">
        <v>203</v>
      </c>
      <c r="F27" s="64"/>
      <c r="G27" s="69"/>
      <c r="H27" s="69"/>
      <c r="I27" s="69"/>
      <c r="J27" s="70">
        <f t="shared" si="2"/>
        <v>120</v>
      </c>
      <c r="K27" s="70"/>
      <c r="L27" s="70"/>
    </row>
    <row r="28" spans="1:12" ht="72">
      <c r="A28" s="64" t="s">
        <v>198</v>
      </c>
      <c r="B28" s="69" t="s">
        <v>202</v>
      </c>
      <c r="C28" s="69" t="s">
        <v>181</v>
      </c>
      <c r="D28" s="69" t="s">
        <v>196</v>
      </c>
      <c r="E28" s="69" t="s">
        <v>203</v>
      </c>
      <c r="F28" s="64">
        <v>100</v>
      </c>
      <c r="G28" s="69"/>
      <c r="H28" s="69"/>
      <c r="I28" s="69"/>
      <c r="J28" s="70">
        <f t="shared" si="2"/>
        <v>120</v>
      </c>
      <c r="K28" s="70"/>
      <c r="L28" s="70"/>
    </row>
    <row r="29" spans="1:12" ht="24">
      <c r="A29" s="64" t="s">
        <v>199</v>
      </c>
      <c r="B29" s="69" t="s">
        <v>202</v>
      </c>
      <c r="C29" s="69" t="s">
        <v>181</v>
      </c>
      <c r="D29" s="69" t="s">
        <v>196</v>
      </c>
      <c r="E29" s="69" t="s">
        <v>203</v>
      </c>
      <c r="F29" s="64">
        <v>120</v>
      </c>
      <c r="G29" s="69"/>
      <c r="H29" s="69"/>
      <c r="I29" s="69"/>
      <c r="J29" s="70">
        <f t="shared" si="2"/>
        <v>120</v>
      </c>
      <c r="K29" s="70"/>
      <c r="L29" s="70"/>
    </row>
    <row r="30" spans="1:12">
      <c r="A30" s="64" t="s">
        <v>190</v>
      </c>
      <c r="B30" s="69" t="s">
        <v>202</v>
      </c>
      <c r="C30" s="69" t="s">
        <v>181</v>
      </c>
      <c r="D30" s="69" t="s">
        <v>196</v>
      </c>
      <c r="E30" s="69" t="s">
        <v>203</v>
      </c>
      <c r="F30" s="64">
        <v>120</v>
      </c>
      <c r="G30" s="69" t="s">
        <v>191</v>
      </c>
      <c r="H30" s="69"/>
      <c r="I30" s="69"/>
      <c r="J30" s="70">
        <f t="shared" si="2"/>
        <v>120</v>
      </c>
      <c r="K30" s="70"/>
      <c r="L30" s="70"/>
    </row>
    <row r="31" spans="1:12" ht="36">
      <c r="A31" s="64" t="s">
        <v>192</v>
      </c>
      <c r="B31" s="69" t="s">
        <v>202</v>
      </c>
      <c r="C31" s="69" t="s">
        <v>181</v>
      </c>
      <c r="D31" s="69" t="s">
        <v>196</v>
      </c>
      <c r="E31" s="69" t="s">
        <v>203</v>
      </c>
      <c r="F31" s="64">
        <v>120</v>
      </c>
      <c r="G31" s="69" t="s">
        <v>191</v>
      </c>
      <c r="H31" s="69" t="s">
        <v>193</v>
      </c>
      <c r="I31" s="69"/>
      <c r="J31" s="70">
        <f t="shared" si="2"/>
        <v>120</v>
      </c>
      <c r="K31" s="70"/>
      <c r="L31" s="70"/>
    </row>
    <row r="32" spans="1:12" ht="36">
      <c r="A32" s="64" t="s">
        <v>46</v>
      </c>
      <c r="B32" s="69" t="s">
        <v>202</v>
      </c>
      <c r="C32" s="69" t="s">
        <v>181</v>
      </c>
      <c r="D32" s="69" t="s">
        <v>196</v>
      </c>
      <c r="E32" s="69" t="s">
        <v>203</v>
      </c>
      <c r="F32" s="64">
        <v>120</v>
      </c>
      <c r="G32" s="69" t="s">
        <v>191</v>
      </c>
      <c r="H32" s="69" t="s">
        <v>193</v>
      </c>
      <c r="I32" s="69" t="s">
        <v>45</v>
      </c>
      <c r="J32" s="70">
        <f ca="1">'Приложение 2'!J18</f>
        <v>120</v>
      </c>
      <c r="K32" s="70"/>
      <c r="L32" s="70"/>
    </row>
    <row r="33" spans="1:12" ht="60">
      <c r="A33" s="64" t="s">
        <v>208</v>
      </c>
      <c r="B33" s="69" t="s">
        <v>202</v>
      </c>
      <c r="C33" s="69" t="s">
        <v>109</v>
      </c>
      <c r="D33" s="69"/>
      <c r="E33" s="135"/>
      <c r="F33" s="64"/>
      <c r="G33" s="69"/>
      <c r="H33" s="69"/>
      <c r="I33" s="69"/>
      <c r="J33" s="70">
        <f>J34+J40+J58+J51</f>
        <v>524.79999999999995</v>
      </c>
      <c r="K33" s="70">
        <f>K34+K40+K58</f>
        <v>328.5</v>
      </c>
      <c r="L33" s="70">
        <f>L34+L40+L58</f>
        <v>335.9</v>
      </c>
    </row>
    <row r="34" spans="1:12" ht="24">
      <c r="A34" s="64" t="s">
        <v>209</v>
      </c>
      <c r="B34" s="69" t="s">
        <v>202</v>
      </c>
      <c r="C34" s="69" t="s">
        <v>109</v>
      </c>
      <c r="D34" s="69" t="s">
        <v>196</v>
      </c>
      <c r="E34" s="135" t="s">
        <v>210</v>
      </c>
      <c r="F34" s="64"/>
      <c r="G34" s="69"/>
      <c r="H34" s="69"/>
      <c r="I34" s="69"/>
      <c r="J34" s="70">
        <f t="shared" ref="J34:L38" si="3">J35</f>
        <v>273.39999999999998</v>
      </c>
      <c r="K34" s="70">
        <f t="shared" si="3"/>
        <v>223</v>
      </c>
      <c r="L34" s="70">
        <f t="shared" si="3"/>
        <v>250.2</v>
      </c>
    </row>
    <row r="35" spans="1:12" ht="72">
      <c r="A35" s="64" t="s">
        <v>198</v>
      </c>
      <c r="B35" s="69" t="s">
        <v>202</v>
      </c>
      <c r="C35" s="69" t="s">
        <v>109</v>
      </c>
      <c r="D35" s="69" t="s">
        <v>196</v>
      </c>
      <c r="E35" s="135" t="s">
        <v>210</v>
      </c>
      <c r="F35" s="64">
        <v>100</v>
      </c>
      <c r="G35" s="69"/>
      <c r="H35" s="69"/>
      <c r="I35" s="69"/>
      <c r="J35" s="70">
        <f t="shared" si="3"/>
        <v>273.39999999999998</v>
      </c>
      <c r="K35" s="70">
        <f t="shared" si="3"/>
        <v>223</v>
      </c>
      <c r="L35" s="70">
        <f t="shared" si="3"/>
        <v>250.2</v>
      </c>
    </row>
    <row r="36" spans="1:12" ht="24">
      <c r="A36" s="64" t="s">
        <v>199</v>
      </c>
      <c r="B36" s="69" t="s">
        <v>202</v>
      </c>
      <c r="C36" s="69" t="s">
        <v>109</v>
      </c>
      <c r="D36" s="69" t="s">
        <v>196</v>
      </c>
      <c r="E36" s="135" t="s">
        <v>210</v>
      </c>
      <c r="F36" s="64">
        <v>120</v>
      </c>
      <c r="G36" s="69"/>
      <c r="H36" s="69"/>
      <c r="I36" s="69"/>
      <c r="J36" s="70">
        <f t="shared" si="3"/>
        <v>273.39999999999998</v>
      </c>
      <c r="K36" s="70">
        <f t="shared" si="3"/>
        <v>223</v>
      </c>
      <c r="L36" s="70">
        <f t="shared" si="3"/>
        <v>250.2</v>
      </c>
    </row>
    <row r="37" spans="1:12">
      <c r="A37" s="64" t="s">
        <v>190</v>
      </c>
      <c r="B37" s="69" t="s">
        <v>202</v>
      </c>
      <c r="C37" s="69" t="s">
        <v>109</v>
      </c>
      <c r="D37" s="69" t="s">
        <v>196</v>
      </c>
      <c r="E37" s="135" t="s">
        <v>210</v>
      </c>
      <c r="F37" s="64">
        <v>120</v>
      </c>
      <c r="G37" s="69" t="s">
        <v>191</v>
      </c>
      <c r="H37" s="69"/>
      <c r="I37" s="69"/>
      <c r="J37" s="70">
        <f t="shared" si="3"/>
        <v>273.39999999999998</v>
      </c>
      <c r="K37" s="70">
        <f t="shared" si="3"/>
        <v>223</v>
      </c>
      <c r="L37" s="70">
        <f t="shared" si="3"/>
        <v>250.2</v>
      </c>
    </row>
    <row r="38" spans="1:12" ht="61.5" customHeight="1">
      <c r="A38" s="64" t="s">
        <v>205</v>
      </c>
      <c r="B38" s="69" t="s">
        <v>202</v>
      </c>
      <c r="C38" s="69" t="s">
        <v>109</v>
      </c>
      <c r="D38" s="69" t="s">
        <v>196</v>
      </c>
      <c r="E38" s="135" t="s">
        <v>210</v>
      </c>
      <c r="F38" s="64">
        <v>120</v>
      </c>
      <c r="G38" s="69" t="s">
        <v>191</v>
      </c>
      <c r="H38" s="69" t="s">
        <v>206</v>
      </c>
      <c r="I38" s="69"/>
      <c r="J38" s="70">
        <f t="shared" si="3"/>
        <v>273.39999999999998</v>
      </c>
      <c r="K38" s="70">
        <f t="shared" si="3"/>
        <v>223</v>
      </c>
      <c r="L38" s="70">
        <f t="shared" si="3"/>
        <v>250.2</v>
      </c>
    </row>
    <row r="39" spans="1:12" ht="36">
      <c r="A39" s="64" t="s">
        <v>44</v>
      </c>
      <c r="B39" s="69" t="s">
        <v>202</v>
      </c>
      <c r="C39" s="69" t="s">
        <v>109</v>
      </c>
      <c r="D39" s="69" t="s">
        <v>196</v>
      </c>
      <c r="E39" s="135" t="s">
        <v>210</v>
      </c>
      <c r="F39" s="64">
        <v>120</v>
      </c>
      <c r="G39" s="69" t="s">
        <v>191</v>
      </c>
      <c r="H39" s="69" t="s">
        <v>206</v>
      </c>
      <c r="I39" s="69">
        <v>912</v>
      </c>
      <c r="J39" s="70">
        <f ca="1">'Приложение 2'!J24</f>
        <v>273.39999999999998</v>
      </c>
      <c r="K39" s="70">
        <f ca="1">'Приложение 2'!K24</f>
        <v>223</v>
      </c>
      <c r="L39" s="70">
        <f ca="1">'Приложение 2'!L24</f>
        <v>250.2</v>
      </c>
    </row>
    <row r="40" spans="1:12" ht="24">
      <c r="A40" s="64" t="s">
        <v>212</v>
      </c>
      <c r="B40" s="69" t="s">
        <v>202</v>
      </c>
      <c r="C40" s="69" t="s">
        <v>109</v>
      </c>
      <c r="D40" s="69" t="s">
        <v>196</v>
      </c>
      <c r="E40" s="135" t="s">
        <v>213</v>
      </c>
      <c r="F40" s="64"/>
      <c r="G40" s="69"/>
      <c r="H40" s="69"/>
      <c r="I40" s="69"/>
      <c r="J40" s="70">
        <f>J41+J46</f>
        <v>131.19999999999999</v>
      </c>
      <c r="K40" s="70">
        <f>K41+K46</f>
        <v>105.3</v>
      </c>
      <c r="L40" s="70">
        <f>L41+L46</f>
        <v>85.5</v>
      </c>
    </row>
    <row r="41" spans="1:12" ht="36">
      <c r="A41" s="64" t="s">
        <v>214</v>
      </c>
      <c r="B41" s="69" t="s">
        <v>202</v>
      </c>
      <c r="C41" s="69" t="s">
        <v>109</v>
      </c>
      <c r="D41" s="69" t="s">
        <v>196</v>
      </c>
      <c r="E41" s="135" t="s">
        <v>213</v>
      </c>
      <c r="F41" s="64">
        <v>200</v>
      </c>
      <c r="G41" s="69"/>
      <c r="H41" s="69"/>
      <c r="I41" s="69"/>
      <c r="J41" s="70">
        <f t="shared" ref="J41:L44" si="4">J42</f>
        <v>80.7</v>
      </c>
      <c r="K41" s="70">
        <f t="shared" si="4"/>
        <v>61.4</v>
      </c>
      <c r="L41" s="70">
        <f t="shared" si="4"/>
        <v>41.6</v>
      </c>
    </row>
    <row r="42" spans="1:12" ht="36">
      <c r="A42" s="64" t="s">
        <v>215</v>
      </c>
      <c r="B42" s="69" t="s">
        <v>202</v>
      </c>
      <c r="C42" s="69" t="s">
        <v>109</v>
      </c>
      <c r="D42" s="69" t="s">
        <v>196</v>
      </c>
      <c r="E42" s="135" t="s">
        <v>213</v>
      </c>
      <c r="F42" s="64">
        <v>240</v>
      </c>
      <c r="G42" s="69"/>
      <c r="H42" s="69"/>
      <c r="I42" s="69"/>
      <c r="J42" s="70">
        <f t="shared" si="4"/>
        <v>80.7</v>
      </c>
      <c r="K42" s="70">
        <f t="shared" si="4"/>
        <v>61.4</v>
      </c>
      <c r="L42" s="70">
        <f t="shared" si="4"/>
        <v>41.6</v>
      </c>
    </row>
    <row r="43" spans="1:12">
      <c r="A43" s="64" t="s">
        <v>190</v>
      </c>
      <c r="B43" s="69" t="s">
        <v>202</v>
      </c>
      <c r="C43" s="69" t="s">
        <v>109</v>
      </c>
      <c r="D43" s="69" t="s">
        <v>196</v>
      </c>
      <c r="E43" s="135" t="s">
        <v>213</v>
      </c>
      <c r="F43" s="64">
        <v>240</v>
      </c>
      <c r="G43" s="69" t="s">
        <v>191</v>
      </c>
      <c r="H43" s="69"/>
      <c r="I43" s="69"/>
      <c r="J43" s="70">
        <f t="shared" si="4"/>
        <v>80.7</v>
      </c>
      <c r="K43" s="70">
        <f t="shared" si="4"/>
        <v>61.4</v>
      </c>
      <c r="L43" s="70">
        <f t="shared" si="4"/>
        <v>41.6</v>
      </c>
    </row>
    <row r="44" spans="1:12" ht="61.5" customHeight="1">
      <c r="A44" s="64" t="s">
        <v>205</v>
      </c>
      <c r="B44" s="69" t="s">
        <v>202</v>
      </c>
      <c r="C44" s="69" t="s">
        <v>109</v>
      </c>
      <c r="D44" s="69" t="s">
        <v>196</v>
      </c>
      <c r="E44" s="135" t="s">
        <v>213</v>
      </c>
      <c r="F44" s="64">
        <v>240</v>
      </c>
      <c r="G44" s="69" t="s">
        <v>191</v>
      </c>
      <c r="H44" s="69" t="s">
        <v>206</v>
      </c>
      <c r="I44" s="69"/>
      <c r="J44" s="70">
        <f t="shared" si="4"/>
        <v>80.7</v>
      </c>
      <c r="K44" s="70">
        <f t="shared" si="4"/>
        <v>61.4</v>
      </c>
      <c r="L44" s="70">
        <f t="shared" si="4"/>
        <v>41.6</v>
      </c>
    </row>
    <row r="45" spans="1:12" ht="36">
      <c r="A45" s="64" t="s">
        <v>44</v>
      </c>
      <c r="B45" s="69" t="s">
        <v>202</v>
      </c>
      <c r="C45" s="69" t="s">
        <v>109</v>
      </c>
      <c r="D45" s="69" t="s">
        <v>196</v>
      </c>
      <c r="E45" s="135" t="s">
        <v>213</v>
      </c>
      <c r="F45" s="64">
        <v>240</v>
      </c>
      <c r="G45" s="69" t="s">
        <v>191</v>
      </c>
      <c r="H45" s="69" t="s">
        <v>206</v>
      </c>
      <c r="I45" s="69">
        <v>912</v>
      </c>
      <c r="J45" s="70">
        <f ca="1">'Приложение 2'!J27</f>
        <v>80.7</v>
      </c>
      <c r="K45" s="70">
        <f ca="1">'Приложение 2'!K27</f>
        <v>61.4</v>
      </c>
      <c r="L45" s="70">
        <f ca="1">'Приложение 2'!L27</f>
        <v>41.6</v>
      </c>
    </row>
    <row r="46" spans="1:12">
      <c r="A46" s="64" t="s">
        <v>217</v>
      </c>
      <c r="B46" s="69" t="s">
        <v>202</v>
      </c>
      <c r="C46" s="69" t="s">
        <v>109</v>
      </c>
      <c r="D46" s="69" t="s">
        <v>196</v>
      </c>
      <c r="E46" s="135" t="s">
        <v>213</v>
      </c>
      <c r="F46" s="64">
        <v>800</v>
      </c>
      <c r="G46" s="69"/>
      <c r="H46" s="69"/>
      <c r="I46" s="69"/>
      <c r="J46" s="70">
        <f t="shared" ref="J46:L49" si="5">J47</f>
        <v>50.5</v>
      </c>
      <c r="K46" s="70">
        <f t="shared" si="5"/>
        <v>43.9</v>
      </c>
      <c r="L46" s="70">
        <f t="shared" si="5"/>
        <v>43.9</v>
      </c>
    </row>
    <row r="47" spans="1:12">
      <c r="A47" s="64" t="s">
        <v>218</v>
      </c>
      <c r="B47" s="69" t="s">
        <v>202</v>
      </c>
      <c r="C47" s="69" t="s">
        <v>109</v>
      </c>
      <c r="D47" s="69" t="s">
        <v>196</v>
      </c>
      <c r="E47" s="135" t="s">
        <v>213</v>
      </c>
      <c r="F47" s="64">
        <v>850</v>
      </c>
      <c r="G47" s="69"/>
      <c r="H47" s="69"/>
      <c r="I47" s="69"/>
      <c r="J47" s="70">
        <f t="shared" si="5"/>
        <v>50.5</v>
      </c>
      <c r="K47" s="70">
        <f t="shared" si="5"/>
        <v>43.9</v>
      </c>
      <c r="L47" s="70">
        <f t="shared" si="5"/>
        <v>43.9</v>
      </c>
    </row>
    <row r="48" spans="1:12">
      <c r="A48" s="64" t="s">
        <v>190</v>
      </c>
      <c r="B48" s="69" t="s">
        <v>202</v>
      </c>
      <c r="C48" s="69" t="s">
        <v>109</v>
      </c>
      <c r="D48" s="69" t="s">
        <v>196</v>
      </c>
      <c r="E48" s="135" t="s">
        <v>213</v>
      </c>
      <c r="F48" s="64">
        <v>850</v>
      </c>
      <c r="G48" s="69" t="s">
        <v>191</v>
      </c>
      <c r="H48" s="69"/>
      <c r="I48" s="69"/>
      <c r="J48" s="70">
        <f t="shared" si="5"/>
        <v>50.5</v>
      </c>
      <c r="K48" s="70">
        <f t="shared" si="5"/>
        <v>43.9</v>
      </c>
      <c r="L48" s="70">
        <f t="shared" si="5"/>
        <v>43.9</v>
      </c>
    </row>
    <row r="49" spans="1:12" ht="63" customHeight="1">
      <c r="A49" s="64" t="s">
        <v>205</v>
      </c>
      <c r="B49" s="69" t="s">
        <v>202</v>
      </c>
      <c r="C49" s="69" t="s">
        <v>109</v>
      </c>
      <c r="D49" s="69" t="s">
        <v>196</v>
      </c>
      <c r="E49" s="135" t="s">
        <v>213</v>
      </c>
      <c r="F49" s="64">
        <v>850</v>
      </c>
      <c r="G49" s="69" t="s">
        <v>191</v>
      </c>
      <c r="H49" s="69" t="s">
        <v>206</v>
      </c>
      <c r="I49" s="69"/>
      <c r="J49" s="70">
        <f t="shared" si="5"/>
        <v>50.5</v>
      </c>
      <c r="K49" s="70">
        <f t="shared" si="5"/>
        <v>43.9</v>
      </c>
      <c r="L49" s="70">
        <f t="shared" si="5"/>
        <v>43.9</v>
      </c>
    </row>
    <row r="50" spans="1:12" ht="36">
      <c r="A50" s="64" t="s">
        <v>44</v>
      </c>
      <c r="B50" s="69" t="s">
        <v>202</v>
      </c>
      <c r="C50" s="69" t="s">
        <v>109</v>
      </c>
      <c r="D50" s="69" t="s">
        <v>196</v>
      </c>
      <c r="E50" s="135" t="s">
        <v>213</v>
      </c>
      <c r="F50" s="64">
        <v>850</v>
      </c>
      <c r="G50" s="69" t="s">
        <v>191</v>
      </c>
      <c r="H50" s="69" t="s">
        <v>206</v>
      </c>
      <c r="I50" s="69">
        <v>912</v>
      </c>
      <c r="J50" s="70">
        <f ca="1">'Приложение 2'!J29</f>
        <v>50.5</v>
      </c>
      <c r="K50" s="70">
        <f ca="1">'Приложение 2'!K29</f>
        <v>43.9</v>
      </c>
      <c r="L50" s="70">
        <f ca="1">'Приложение 2'!L29</f>
        <v>43.9</v>
      </c>
    </row>
    <row r="51" spans="1:12" ht="24">
      <c r="A51" s="64" t="s">
        <v>201</v>
      </c>
      <c r="B51" s="69" t="s">
        <v>202</v>
      </c>
      <c r="C51" s="69" t="s">
        <v>109</v>
      </c>
      <c r="D51" s="69" t="s">
        <v>196</v>
      </c>
      <c r="E51" s="69" t="s">
        <v>220</v>
      </c>
      <c r="F51" s="64"/>
      <c r="G51" s="69"/>
      <c r="H51" s="69"/>
      <c r="I51" s="69"/>
      <c r="J51" s="70">
        <f t="shared" ref="J51:J56" si="6">J52</f>
        <v>120</v>
      </c>
      <c r="K51" s="70"/>
      <c r="L51" s="70"/>
    </row>
    <row r="52" spans="1:12" ht="48">
      <c r="A52" s="64" t="s">
        <v>221</v>
      </c>
      <c r="B52" s="69" t="s">
        <v>202</v>
      </c>
      <c r="C52" s="69" t="s">
        <v>109</v>
      </c>
      <c r="D52" s="69" t="s">
        <v>196</v>
      </c>
      <c r="E52" s="69" t="s">
        <v>203</v>
      </c>
      <c r="F52" s="64"/>
      <c r="G52" s="69"/>
      <c r="H52" s="69"/>
      <c r="I52" s="69"/>
      <c r="J52" s="70">
        <f t="shared" si="6"/>
        <v>120</v>
      </c>
      <c r="K52" s="70"/>
      <c r="L52" s="70"/>
    </row>
    <row r="53" spans="1:12" ht="72">
      <c r="A53" s="64" t="s">
        <v>198</v>
      </c>
      <c r="B53" s="69" t="s">
        <v>202</v>
      </c>
      <c r="C53" s="69" t="s">
        <v>109</v>
      </c>
      <c r="D53" s="69" t="s">
        <v>196</v>
      </c>
      <c r="E53" s="69" t="s">
        <v>203</v>
      </c>
      <c r="F53" s="64">
        <v>100</v>
      </c>
      <c r="G53" s="69"/>
      <c r="H53" s="69"/>
      <c r="I53" s="69"/>
      <c r="J53" s="70">
        <f t="shared" si="6"/>
        <v>120</v>
      </c>
      <c r="K53" s="70"/>
      <c r="L53" s="70"/>
    </row>
    <row r="54" spans="1:12" ht="24">
      <c r="A54" s="64" t="s">
        <v>199</v>
      </c>
      <c r="B54" s="69" t="s">
        <v>202</v>
      </c>
      <c r="C54" s="69" t="s">
        <v>109</v>
      </c>
      <c r="D54" s="69" t="s">
        <v>196</v>
      </c>
      <c r="E54" s="69" t="s">
        <v>203</v>
      </c>
      <c r="F54" s="64">
        <v>120</v>
      </c>
      <c r="G54" s="69"/>
      <c r="H54" s="69"/>
      <c r="I54" s="69"/>
      <c r="J54" s="70">
        <f t="shared" si="6"/>
        <v>120</v>
      </c>
      <c r="K54" s="70"/>
      <c r="L54" s="70"/>
    </row>
    <row r="55" spans="1:12">
      <c r="A55" s="64" t="s">
        <v>190</v>
      </c>
      <c r="B55" s="69" t="s">
        <v>202</v>
      </c>
      <c r="C55" s="69" t="s">
        <v>109</v>
      </c>
      <c r="D55" s="69" t="s">
        <v>196</v>
      </c>
      <c r="E55" s="69" t="s">
        <v>203</v>
      </c>
      <c r="F55" s="64">
        <v>120</v>
      </c>
      <c r="G55" s="69" t="s">
        <v>191</v>
      </c>
      <c r="H55" s="69"/>
      <c r="I55" s="69"/>
      <c r="J55" s="70">
        <f t="shared" si="6"/>
        <v>120</v>
      </c>
      <c r="K55" s="70"/>
      <c r="L55" s="70"/>
    </row>
    <row r="56" spans="1:12" ht="48">
      <c r="A56" s="64" t="s">
        <v>205</v>
      </c>
      <c r="B56" s="69" t="s">
        <v>202</v>
      </c>
      <c r="C56" s="69" t="s">
        <v>109</v>
      </c>
      <c r="D56" s="69" t="s">
        <v>196</v>
      </c>
      <c r="E56" s="69" t="s">
        <v>203</v>
      </c>
      <c r="F56" s="64">
        <v>120</v>
      </c>
      <c r="G56" s="69" t="s">
        <v>191</v>
      </c>
      <c r="H56" s="69" t="s">
        <v>206</v>
      </c>
      <c r="I56" s="69"/>
      <c r="J56" s="70">
        <f t="shared" si="6"/>
        <v>120</v>
      </c>
      <c r="K56" s="70"/>
      <c r="L56" s="70"/>
    </row>
    <row r="57" spans="1:12" ht="36">
      <c r="A57" s="64" t="s">
        <v>44</v>
      </c>
      <c r="B57" s="69" t="s">
        <v>202</v>
      </c>
      <c r="C57" s="69" t="s">
        <v>109</v>
      </c>
      <c r="D57" s="69" t="s">
        <v>196</v>
      </c>
      <c r="E57" s="69" t="s">
        <v>203</v>
      </c>
      <c r="F57" s="64">
        <v>120</v>
      </c>
      <c r="G57" s="69" t="s">
        <v>191</v>
      </c>
      <c r="H57" s="69" t="s">
        <v>206</v>
      </c>
      <c r="I57" s="69" t="s">
        <v>45</v>
      </c>
      <c r="J57" s="70">
        <f ca="1">'Приложение 3'!I33</f>
        <v>120</v>
      </c>
      <c r="K57" s="70"/>
      <c r="L57" s="70"/>
    </row>
    <row r="58" spans="1:12" ht="84">
      <c r="A58" s="64" t="s">
        <v>47</v>
      </c>
      <c r="B58" s="69" t="s">
        <v>202</v>
      </c>
      <c r="C58" s="69" t="s">
        <v>109</v>
      </c>
      <c r="D58" s="69" t="s">
        <v>196</v>
      </c>
      <c r="E58" s="135" t="s">
        <v>223</v>
      </c>
      <c r="F58" s="64"/>
      <c r="G58" s="69"/>
      <c r="H58" s="69"/>
      <c r="I58" s="69"/>
      <c r="J58" s="70">
        <f t="shared" ref="J58:L62" si="7">J59</f>
        <v>0.2</v>
      </c>
      <c r="K58" s="70">
        <f t="shared" si="7"/>
        <v>0.2</v>
      </c>
      <c r="L58" s="70">
        <f t="shared" si="7"/>
        <v>0.2</v>
      </c>
    </row>
    <row r="59" spans="1:12" ht="36">
      <c r="A59" s="64" t="s">
        <v>214</v>
      </c>
      <c r="B59" s="69" t="s">
        <v>202</v>
      </c>
      <c r="C59" s="69" t="s">
        <v>109</v>
      </c>
      <c r="D59" s="69" t="s">
        <v>196</v>
      </c>
      <c r="E59" s="135" t="s">
        <v>223</v>
      </c>
      <c r="F59" s="64">
        <v>200</v>
      </c>
      <c r="G59" s="69"/>
      <c r="H59" s="69"/>
      <c r="I59" s="69"/>
      <c r="J59" s="70">
        <f t="shared" si="7"/>
        <v>0.2</v>
      </c>
      <c r="K59" s="70">
        <f t="shared" si="7"/>
        <v>0.2</v>
      </c>
      <c r="L59" s="70">
        <f t="shared" si="7"/>
        <v>0.2</v>
      </c>
    </row>
    <row r="60" spans="1:12" ht="36">
      <c r="A60" s="64" t="s">
        <v>215</v>
      </c>
      <c r="B60" s="69" t="s">
        <v>202</v>
      </c>
      <c r="C60" s="69" t="s">
        <v>109</v>
      </c>
      <c r="D60" s="69" t="s">
        <v>196</v>
      </c>
      <c r="E60" s="135" t="s">
        <v>223</v>
      </c>
      <c r="F60" s="64">
        <v>240</v>
      </c>
      <c r="G60" s="69"/>
      <c r="H60" s="69"/>
      <c r="I60" s="69"/>
      <c r="J60" s="70">
        <f t="shared" si="7"/>
        <v>0.2</v>
      </c>
      <c r="K60" s="70">
        <f t="shared" si="7"/>
        <v>0.2</v>
      </c>
      <c r="L60" s="70">
        <f t="shared" si="7"/>
        <v>0.2</v>
      </c>
    </row>
    <row r="61" spans="1:12">
      <c r="A61" s="64" t="s">
        <v>190</v>
      </c>
      <c r="B61" s="69" t="s">
        <v>202</v>
      </c>
      <c r="C61" s="69" t="s">
        <v>109</v>
      </c>
      <c r="D61" s="69" t="s">
        <v>196</v>
      </c>
      <c r="E61" s="135" t="s">
        <v>223</v>
      </c>
      <c r="F61" s="64">
        <v>240</v>
      </c>
      <c r="G61" s="69" t="s">
        <v>191</v>
      </c>
      <c r="H61" s="69"/>
      <c r="I61" s="69"/>
      <c r="J61" s="70">
        <f t="shared" si="7"/>
        <v>0.2</v>
      </c>
      <c r="K61" s="70">
        <f t="shared" si="7"/>
        <v>0.2</v>
      </c>
      <c r="L61" s="70">
        <f t="shared" si="7"/>
        <v>0.2</v>
      </c>
    </row>
    <row r="62" spans="1:12" ht="61.5" customHeight="1">
      <c r="A62" s="64" t="s">
        <v>205</v>
      </c>
      <c r="B62" s="69" t="s">
        <v>202</v>
      </c>
      <c r="C62" s="69" t="s">
        <v>109</v>
      </c>
      <c r="D62" s="69" t="s">
        <v>196</v>
      </c>
      <c r="E62" s="135" t="s">
        <v>223</v>
      </c>
      <c r="F62" s="64">
        <v>240</v>
      </c>
      <c r="G62" s="69" t="s">
        <v>191</v>
      </c>
      <c r="H62" s="69" t="s">
        <v>206</v>
      </c>
      <c r="I62" s="69"/>
      <c r="J62" s="70">
        <f t="shared" si="7"/>
        <v>0.2</v>
      </c>
      <c r="K62" s="70">
        <f t="shared" si="7"/>
        <v>0.2</v>
      </c>
      <c r="L62" s="70">
        <f t="shared" si="7"/>
        <v>0.2</v>
      </c>
    </row>
    <row r="63" spans="1:12" ht="36">
      <c r="A63" s="64" t="s">
        <v>44</v>
      </c>
      <c r="B63" s="69" t="s">
        <v>202</v>
      </c>
      <c r="C63" s="69" t="s">
        <v>109</v>
      </c>
      <c r="D63" s="69" t="s">
        <v>196</v>
      </c>
      <c r="E63" s="135" t="s">
        <v>223</v>
      </c>
      <c r="F63" s="64">
        <v>240</v>
      </c>
      <c r="G63" s="69" t="s">
        <v>191</v>
      </c>
      <c r="H63" s="69" t="s">
        <v>206</v>
      </c>
      <c r="I63" s="69">
        <v>912</v>
      </c>
      <c r="J63" s="70">
        <f ca="1">'Приложение 2'!J36</f>
        <v>0.2</v>
      </c>
      <c r="K63" s="70">
        <f ca="1">'Приложение 2'!K36</f>
        <v>0.2</v>
      </c>
      <c r="L63" s="70">
        <f ca="1">'Приложение 2'!L36</f>
        <v>0.2</v>
      </c>
    </row>
    <row r="64" spans="1:12" ht="36">
      <c r="A64" s="64" t="s">
        <v>226</v>
      </c>
      <c r="B64" s="69" t="s">
        <v>227</v>
      </c>
      <c r="C64" s="69"/>
      <c r="D64" s="69"/>
      <c r="E64" s="135"/>
      <c r="F64" s="64"/>
      <c r="G64" s="69"/>
      <c r="H64" s="69"/>
      <c r="I64" s="69"/>
      <c r="J64" s="70">
        <f>J65</f>
        <v>260.79999999999995</v>
      </c>
      <c r="K64" s="70">
        <f>K65</f>
        <v>226.06</v>
      </c>
      <c r="L64" s="70">
        <f>L65</f>
        <v>232.64</v>
      </c>
    </row>
    <row r="65" spans="1:12" ht="36">
      <c r="A65" s="64" t="s">
        <v>228</v>
      </c>
      <c r="B65" s="69" t="s">
        <v>227</v>
      </c>
      <c r="C65" s="69" t="s">
        <v>181</v>
      </c>
      <c r="D65" s="69"/>
      <c r="E65" s="135"/>
      <c r="F65" s="64"/>
      <c r="G65" s="69"/>
      <c r="H65" s="69"/>
      <c r="I65" s="69"/>
      <c r="J65" s="70">
        <f>J132+J138+J143+J126+J102+J120+J90+J96+J114+J108+J66+J72+J78+J84</f>
        <v>260.79999999999995</v>
      </c>
      <c r="K65" s="70">
        <f>K132+K138+K143+K126+K102+K120+K90+K96+K114+K108+K66+K72+K78+K84</f>
        <v>226.06</v>
      </c>
      <c r="L65" s="70">
        <f>L132+L138+L143+L126+L102+L120+L90+L96+L114+L108+L66+L72+L78+L84</f>
        <v>232.64</v>
      </c>
    </row>
    <row r="66" spans="1:12" ht="25.5">
      <c r="A66" s="103" t="s">
        <v>23</v>
      </c>
      <c r="B66" s="102" t="s">
        <v>227</v>
      </c>
      <c r="C66" s="102">
        <v>1</v>
      </c>
      <c r="D66" s="102" t="s">
        <v>196</v>
      </c>
      <c r="E66" s="136" t="s">
        <v>24</v>
      </c>
      <c r="F66" s="102"/>
      <c r="G66" s="102"/>
      <c r="H66" s="102"/>
      <c r="I66" s="102"/>
      <c r="J66" s="70">
        <f t="shared" ref="J66:L70" si="8">J67</f>
        <v>91.5</v>
      </c>
      <c r="K66" s="70">
        <f t="shared" si="8"/>
        <v>41.5</v>
      </c>
      <c r="L66" s="70">
        <f t="shared" si="8"/>
        <v>41.5</v>
      </c>
    </row>
    <row r="67" spans="1:12" ht="25.5">
      <c r="A67" s="110" t="s">
        <v>25</v>
      </c>
      <c r="B67" s="102" t="s">
        <v>227</v>
      </c>
      <c r="C67" s="102">
        <v>1</v>
      </c>
      <c r="D67" s="102" t="s">
        <v>196</v>
      </c>
      <c r="E67" s="136" t="s">
        <v>24</v>
      </c>
      <c r="F67" s="102" t="s">
        <v>26</v>
      </c>
      <c r="G67" s="102"/>
      <c r="H67" s="102"/>
      <c r="I67" s="102"/>
      <c r="J67" s="70">
        <f t="shared" si="8"/>
        <v>91.5</v>
      </c>
      <c r="K67" s="70">
        <f t="shared" si="8"/>
        <v>41.5</v>
      </c>
      <c r="L67" s="70">
        <f t="shared" si="8"/>
        <v>41.5</v>
      </c>
    </row>
    <row r="68" spans="1:12" ht="26.25" customHeight="1">
      <c r="A68" s="103" t="s">
        <v>27</v>
      </c>
      <c r="B68" s="102" t="s">
        <v>227</v>
      </c>
      <c r="C68" s="102">
        <v>1</v>
      </c>
      <c r="D68" s="102" t="s">
        <v>196</v>
      </c>
      <c r="E68" s="136" t="s">
        <v>24</v>
      </c>
      <c r="F68" s="102" t="s">
        <v>28</v>
      </c>
      <c r="G68" s="102"/>
      <c r="H68" s="102"/>
      <c r="I68" s="102"/>
      <c r="J68" s="70">
        <f t="shared" si="8"/>
        <v>91.5</v>
      </c>
      <c r="K68" s="70">
        <f t="shared" si="8"/>
        <v>41.5</v>
      </c>
      <c r="L68" s="70">
        <f t="shared" si="8"/>
        <v>41.5</v>
      </c>
    </row>
    <row r="69" spans="1:12" ht="15" customHeight="1">
      <c r="A69" s="69" t="s">
        <v>21</v>
      </c>
      <c r="B69" s="102" t="s">
        <v>227</v>
      </c>
      <c r="C69" s="102">
        <v>1</v>
      </c>
      <c r="D69" s="102" t="s">
        <v>196</v>
      </c>
      <c r="E69" s="136" t="s">
        <v>24</v>
      </c>
      <c r="F69" s="102" t="s">
        <v>28</v>
      </c>
      <c r="G69" s="102" t="s">
        <v>186</v>
      </c>
      <c r="H69" s="102"/>
      <c r="I69" s="102"/>
      <c r="J69" s="70">
        <f t="shared" si="8"/>
        <v>91.5</v>
      </c>
      <c r="K69" s="70">
        <f t="shared" si="8"/>
        <v>41.5</v>
      </c>
      <c r="L69" s="70">
        <f t="shared" si="8"/>
        <v>41.5</v>
      </c>
    </row>
    <row r="70" spans="1:12" ht="15.75" customHeight="1">
      <c r="A70" s="69" t="s">
        <v>22</v>
      </c>
      <c r="B70" s="102" t="s">
        <v>227</v>
      </c>
      <c r="C70" s="102">
        <v>1</v>
      </c>
      <c r="D70" s="102" t="s">
        <v>196</v>
      </c>
      <c r="E70" s="136" t="s">
        <v>24</v>
      </c>
      <c r="F70" s="102" t="s">
        <v>28</v>
      </c>
      <c r="G70" s="102" t="s">
        <v>186</v>
      </c>
      <c r="H70" s="102" t="s">
        <v>191</v>
      </c>
      <c r="I70" s="102"/>
      <c r="J70" s="70">
        <f t="shared" si="8"/>
        <v>91.5</v>
      </c>
      <c r="K70" s="70">
        <f t="shared" si="8"/>
        <v>41.5</v>
      </c>
      <c r="L70" s="70">
        <f t="shared" si="8"/>
        <v>41.5</v>
      </c>
    </row>
    <row r="71" spans="1:12" ht="24" customHeight="1">
      <c r="A71" s="64" t="s">
        <v>44</v>
      </c>
      <c r="B71" s="102" t="s">
        <v>227</v>
      </c>
      <c r="C71" s="102">
        <v>1</v>
      </c>
      <c r="D71" s="102" t="s">
        <v>196</v>
      </c>
      <c r="E71" s="136" t="s">
        <v>24</v>
      </c>
      <c r="F71" s="102" t="s">
        <v>28</v>
      </c>
      <c r="G71" s="102" t="s">
        <v>186</v>
      </c>
      <c r="H71" s="102" t="s">
        <v>191</v>
      </c>
      <c r="I71" s="102">
        <v>912</v>
      </c>
      <c r="J71" s="70">
        <f ca="1">'Приложение 2'!J114</f>
        <v>91.5</v>
      </c>
      <c r="K71" s="70">
        <f ca="1">'Приложение 2'!K114</f>
        <v>41.5</v>
      </c>
      <c r="L71" s="70">
        <f ca="1">'Приложение 2'!L114</f>
        <v>41.5</v>
      </c>
    </row>
    <row r="72" spans="1:12" ht="25.5">
      <c r="A72" s="107" t="s">
        <v>31</v>
      </c>
      <c r="B72" s="103" t="s">
        <v>227</v>
      </c>
      <c r="C72" s="103" t="s">
        <v>181</v>
      </c>
      <c r="D72" s="103" t="s">
        <v>196</v>
      </c>
      <c r="E72" s="136" t="s">
        <v>32</v>
      </c>
      <c r="F72" s="103"/>
      <c r="G72" s="103"/>
      <c r="H72" s="103"/>
      <c r="I72" s="103"/>
      <c r="J72" s="108">
        <f t="shared" ref="J72:L76" si="9">J73</f>
        <v>2</v>
      </c>
      <c r="K72" s="108">
        <f t="shared" si="9"/>
        <v>2</v>
      </c>
      <c r="L72" s="108">
        <f t="shared" si="9"/>
        <v>2</v>
      </c>
    </row>
    <row r="73" spans="1:12" ht="25.5">
      <c r="A73" s="104" t="s">
        <v>33</v>
      </c>
      <c r="B73" s="103" t="s">
        <v>227</v>
      </c>
      <c r="C73" s="103" t="s">
        <v>181</v>
      </c>
      <c r="D73" s="103" t="s">
        <v>196</v>
      </c>
      <c r="E73" s="136" t="s">
        <v>32</v>
      </c>
      <c r="F73" s="103" t="s">
        <v>34</v>
      </c>
      <c r="G73" s="103"/>
      <c r="H73" s="103"/>
      <c r="I73" s="103"/>
      <c r="J73" s="108">
        <f t="shared" si="9"/>
        <v>2</v>
      </c>
      <c r="K73" s="108">
        <f t="shared" si="9"/>
        <v>2</v>
      </c>
      <c r="L73" s="108">
        <f t="shared" si="9"/>
        <v>2</v>
      </c>
    </row>
    <row r="74" spans="1:12" ht="14.25" customHeight="1">
      <c r="A74" s="109" t="s">
        <v>35</v>
      </c>
      <c r="B74" s="110" t="s">
        <v>227</v>
      </c>
      <c r="C74" s="110" t="s">
        <v>181</v>
      </c>
      <c r="D74" s="110" t="s">
        <v>196</v>
      </c>
      <c r="E74" s="137" t="s">
        <v>32</v>
      </c>
      <c r="F74" s="110" t="s">
        <v>36</v>
      </c>
      <c r="G74" s="110"/>
      <c r="H74" s="110"/>
      <c r="I74" s="110"/>
      <c r="J74" s="111">
        <f t="shared" si="9"/>
        <v>2</v>
      </c>
      <c r="K74" s="111">
        <f t="shared" si="9"/>
        <v>2</v>
      </c>
      <c r="L74" s="111">
        <f t="shared" si="9"/>
        <v>2</v>
      </c>
    </row>
    <row r="75" spans="1:12" ht="14.25" customHeight="1">
      <c r="A75" s="106" t="s">
        <v>29</v>
      </c>
      <c r="B75" s="110" t="s">
        <v>227</v>
      </c>
      <c r="C75" s="110" t="s">
        <v>181</v>
      </c>
      <c r="D75" s="110" t="s">
        <v>196</v>
      </c>
      <c r="E75" s="137" t="s">
        <v>32</v>
      </c>
      <c r="F75" s="110" t="s">
        <v>36</v>
      </c>
      <c r="G75" s="138" t="s">
        <v>252</v>
      </c>
      <c r="H75" s="105"/>
      <c r="I75" s="110"/>
      <c r="J75" s="111">
        <f t="shared" si="9"/>
        <v>2</v>
      </c>
      <c r="K75" s="111">
        <f t="shared" si="9"/>
        <v>2</v>
      </c>
      <c r="L75" s="111">
        <f t="shared" si="9"/>
        <v>2</v>
      </c>
    </row>
    <row r="76" spans="1:12" ht="31.5" customHeight="1">
      <c r="A76" s="106" t="s">
        <v>30</v>
      </c>
      <c r="B76" s="110" t="s">
        <v>227</v>
      </c>
      <c r="C76" s="110" t="s">
        <v>181</v>
      </c>
      <c r="D76" s="110" t="s">
        <v>196</v>
      </c>
      <c r="E76" s="137" t="s">
        <v>32</v>
      </c>
      <c r="F76" s="110" t="s">
        <v>36</v>
      </c>
      <c r="G76" s="127" t="s">
        <v>252</v>
      </c>
      <c r="H76" s="103" t="s">
        <v>191</v>
      </c>
      <c r="I76" s="110"/>
      <c r="J76" s="111">
        <f t="shared" si="9"/>
        <v>2</v>
      </c>
      <c r="K76" s="111">
        <f t="shared" si="9"/>
        <v>2</v>
      </c>
      <c r="L76" s="111">
        <f t="shared" si="9"/>
        <v>2</v>
      </c>
    </row>
    <row r="77" spans="1:12" ht="38.25">
      <c r="A77" s="109" t="s">
        <v>44</v>
      </c>
      <c r="B77" s="110" t="s">
        <v>227</v>
      </c>
      <c r="C77" s="110" t="s">
        <v>181</v>
      </c>
      <c r="D77" s="110" t="s">
        <v>196</v>
      </c>
      <c r="E77" s="137" t="s">
        <v>32</v>
      </c>
      <c r="F77" s="110" t="s">
        <v>36</v>
      </c>
      <c r="G77" s="127" t="s">
        <v>252</v>
      </c>
      <c r="H77" s="103" t="s">
        <v>191</v>
      </c>
      <c r="I77" s="139">
        <v>912</v>
      </c>
      <c r="J77" s="111">
        <f ca="1">'Приложение 2'!J121</f>
        <v>2</v>
      </c>
      <c r="K77" s="111">
        <f ca="1">'Приложение 2'!K121</f>
        <v>2</v>
      </c>
      <c r="L77" s="111">
        <f ca="1">'Приложение 2'!L121</f>
        <v>2</v>
      </c>
    </row>
    <row r="78" spans="1:12">
      <c r="A78" s="115" t="s">
        <v>37</v>
      </c>
      <c r="B78" s="140">
        <v>89</v>
      </c>
      <c r="C78" s="140">
        <v>1</v>
      </c>
      <c r="D78" s="121" t="s">
        <v>196</v>
      </c>
      <c r="E78" s="141">
        <v>41990</v>
      </c>
      <c r="F78" s="116"/>
      <c r="G78" s="121"/>
      <c r="H78" s="121"/>
      <c r="I78" s="121"/>
      <c r="J78" s="142" t="str">
        <f t="shared" ref="J78:L79" si="10">J79</f>
        <v>0</v>
      </c>
      <c r="K78" s="143">
        <f t="shared" si="10"/>
        <v>29.61</v>
      </c>
      <c r="L78" s="143">
        <f t="shared" si="10"/>
        <v>39.94</v>
      </c>
    </row>
    <row r="79" spans="1:12">
      <c r="A79" s="83" t="s">
        <v>217</v>
      </c>
      <c r="B79" s="144">
        <v>89</v>
      </c>
      <c r="C79" s="144">
        <v>1</v>
      </c>
      <c r="D79" s="123" t="s">
        <v>196</v>
      </c>
      <c r="E79" s="145">
        <v>41990</v>
      </c>
      <c r="F79" s="122">
        <v>800</v>
      </c>
      <c r="G79" s="123"/>
      <c r="H79" s="123"/>
      <c r="I79" s="123"/>
      <c r="J79" s="146" t="str">
        <f t="shared" si="10"/>
        <v>0</v>
      </c>
      <c r="K79" s="147">
        <f t="shared" si="10"/>
        <v>29.61</v>
      </c>
      <c r="L79" s="147">
        <f t="shared" si="10"/>
        <v>39.94</v>
      </c>
    </row>
    <row r="80" spans="1:12">
      <c r="A80" s="83" t="s">
        <v>236</v>
      </c>
      <c r="B80" s="144">
        <v>89</v>
      </c>
      <c r="C80" s="144">
        <v>1</v>
      </c>
      <c r="D80" s="123" t="s">
        <v>196</v>
      </c>
      <c r="E80" s="145">
        <v>41990</v>
      </c>
      <c r="F80" s="122">
        <v>870</v>
      </c>
      <c r="G80" s="123"/>
      <c r="H80" s="123"/>
      <c r="I80" s="123"/>
      <c r="J80" s="146" t="s">
        <v>254</v>
      </c>
      <c r="K80" s="148">
        <f t="shared" ref="K80:L82" si="11">K81</f>
        <v>29.61</v>
      </c>
      <c r="L80" s="148">
        <f t="shared" si="11"/>
        <v>39.94</v>
      </c>
    </row>
    <row r="81" spans="1:12">
      <c r="A81" s="112" t="s">
        <v>37</v>
      </c>
      <c r="B81" s="144">
        <v>89</v>
      </c>
      <c r="C81" s="144">
        <v>1</v>
      </c>
      <c r="D81" s="123" t="s">
        <v>196</v>
      </c>
      <c r="E81" s="145">
        <v>41990</v>
      </c>
      <c r="F81" s="122">
        <v>870</v>
      </c>
      <c r="G81" s="113">
        <v>99</v>
      </c>
      <c r="H81" s="113"/>
      <c r="I81" s="121"/>
      <c r="J81" s="121" t="s">
        <v>254</v>
      </c>
      <c r="K81" s="149">
        <f t="shared" si="11"/>
        <v>29.61</v>
      </c>
      <c r="L81" s="149">
        <f t="shared" si="11"/>
        <v>39.94</v>
      </c>
    </row>
    <row r="82" spans="1:12">
      <c r="A82" s="115" t="s">
        <v>37</v>
      </c>
      <c r="B82" s="144">
        <v>89</v>
      </c>
      <c r="C82" s="144">
        <v>1</v>
      </c>
      <c r="D82" s="123" t="s">
        <v>196</v>
      </c>
      <c r="E82" s="145">
        <v>41990</v>
      </c>
      <c r="F82" s="122">
        <v>870</v>
      </c>
      <c r="G82" s="116">
        <v>99</v>
      </c>
      <c r="H82" s="116">
        <v>99</v>
      </c>
      <c r="I82" s="121"/>
      <c r="J82" s="121" t="s">
        <v>254</v>
      </c>
      <c r="K82" s="150">
        <f t="shared" si="11"/>
        <v>29.61</v>
      </c>
      <c r="L82" s="150">
        <f t="shared" si="11"/>
        <v>39.94</v>
      </c>
    </row>
    <row r="83" spans="1:12" ht="38.25">
      <c r="A83" s="109" t="s">
        <v>44</v>
      </c>
      <c r="B83" s="144">
        <v>89</v>
      </c>
      <c r="C83" s="144">
        <v>1</v>
      </c>
      <c r="D83" s="123" t="s">
        <v>196</v>
      </c>
      <c r="E83" s="145">
        <v>41990</v>
      </c>
      <c r="F83" s="122">
        <v>870</v>
      </c>
      <c r="G83" s="122">
        <v>99</v>
      </c>
      <c r="H83" s="122">
        <v>99</v>
      </c>
      <c r="I83" s="151">
        <v>912</v>
      </c>
      <c r="J83" s="151" t="s">
        <v>254</v>
      </c>
      <c r="K83" s="146">
        <f ca="1">'Приложение 2'!K128</f>
        <v>29.61</v>
      </c>
      <c r="L83" s="146">
        <f ca="1">'Приложение 2'!L128</f>
        <v>39.94</v>
      </c>
    </row>
    <row r="84" spans="1:12" ht="24">
      <c r="A84" s="88" t="s">
        <v>246</v>
      </c>
      <c r="B84" s="152">
        <v>89</v>
      </c>
      <c r="C84" s="152">
        <v>1</v>
      </c>
      <c r="D84" s="153" t="s">
        <v>196</v>
      </c>
      <c r="E84" s="154" t="s">
        <v>247</v>
      </c>
      <c r="F84" s="152"/>
      <c r="G84" s="152"/>
      <c r="H84" s="152"/>
      <c r="I84" s="155"/>
      <c r="J84" s="156">
        <f t="shared" ref="J84:L88" si="12">J85</f>
        <v>5</v>
      </c>
      <c r="K84" s="156">
        <f t="shared" si="12"/>
        <v>5</v>
      </c>
      <c r="L84" s="156">
        <f t="shared" si="12"/>
        <v>5</v>
      </c>
    </row>
    <row r="85" spans="1:12" ht="36">
      <c r="A85" s="88" t="s">
        <v>214</v>
      </c>
      <c r="B85" s="152">
        <v>89</v>
      </c>
      <c r="C85" s="152">
        <v>1</v>
      </c>
      <c r="D85" s="153" t="s">
        <v>196</v>
      </c>
      <c r="E85" s="154" t="s">
        <v>247</v>
      </c>
      <c r="F85" s="152">
        <v>200</v>
      </c>
      <c r="G85" s="152"/>
      <c r="H85" s="152"/>
      <c r="I85" s="155"/>
      <c r="J85" s="156">
        <f t="shared" si="12"/>
        <v>5</v>
      </c>
      <c r="K85" s="156">
        <f t="shared" si="12"/>
        <v>5</v>
      </c>
      <c r="L85" s="156">
        <f t="shared" si="12"/>
        <v>5</v>
      </c>
    </row>
    <row r="86" spans="1:12" ht="36">
      <c r="A86" s="91" t="s">
        <v>215</v>
      </c>
      <c r="B86" s="152">
        <v>89</v>
      </c>
      <c r="C86" s="152">
        <v>1</v>
      </c>
      <c r="D86" s="153" t="s">
        <v>196</v>
      </c>
      <c r="E86" s="154" t="s">
        <v>247</v>
      </c>
      <c r="F86" s="152">
        <v>240</v>
      </c>
      <c r="G86" s="152"/>
      <c r="H86" s="152"/>
      <c r="I86" s="155"/>
      <c r="J86" s="156">
        <f t="shared" si="12"/>
        <v>5</v>
      </c>
      <c r="K86" s="156">
        <f t="shared" si="12"/>
        <v>5</v>
      </c>
      <c r="L86" s="156">
        <f t="shared" si="12"/>
        <v>5</v>
      </c>
    </row>
    <row r="87" spans="1:12" ht="24">
      <c r="A87" s="84" t="s">
        <v>242</v>
      </c>
      <c r="B87" s="152">
        <v>89</v>
      </c>
      <c r="C87" s="152">
        <v>1</v>
      </c>
      <c r="D87" s="153" t="s">
        <v>196</v>
      </c>
      <c r="E87" s="154" t="s">
        <v>247</v>
      </c>
      <c r="F87" s="152">
        <v>240</v>
      </c>
      <c r="G87" s="135" t="s">
        <v>239</v>
      </c>
      <c r="H87" s="152"/>
      <c r="I87" s="155"/>
      <c r="J87" s="156">
        <f t="shared" si="12"/>
        <v>5</v>
      </c>
      <c r="K87" s="156">
        <f t="shared" si="12"/>
        <v>5</v>
      </c>
      <c r="L87" s="156">
        <f t="shared" si="12"/>
        <v>5</v>
      </c>
    </row>
    <row r="88" spans="1:12" ht="48">
      <c r="A88" s="88" t="s">
        <v>243</v>
      </c>
      <c r="B88" s="152">
        <v>89</v>
      </c>
      <c r="C88" s="152">
        <v>1</v>
      </c>
      <c r="D88" s="153" t="s">
        <v>196</v>
      </c>
      <c r="E88" s="154" t="s">
        <v>247</v>
      </c>
      <c r="F88" s="152">
        <v>240</v>
      </c>
      <c r="G88" s="135" t="s">
        <v>239</v>
      </c>
      <c r="H88" s="152">
        <v>10</v>
      </c>
      <c r="I88" s="155"/>
      <c r="J88" s="156">
        <f t="shared" si="12"/>
        <v>5</v>
      </c>
      <c r="K88" s="156">
        <f t="shared" si="12"/>
        <v>5</v>
      </c>
      <c r="L88" s="156">
        <f t="shared" si="12"/>
        <v>5</v>
      </c>
    </row>
    <row r="89" spans="1:12" ht="36">
      <c r="A89" s="64" t="s">
        <v>44</v>
      </c>
      <c r="B89" s="152">
        <v>89</v>
      </c>
      <c r="C89" s="152">
        <v>1</v>
      </c>
      <c r="D89" s="153" t="s">
        <v>196</v>
      </c>
      <c r="E89" s="154" t="s">
        <v>247</v>
      </c>
      <c r="F89" s="152">
        <v>240</v>
      </c>
      <c r="G89" s="135" t="s">
        <v>239</v>
      </c>
      <c r="H89" s="152">
        <v>10</v>
      </c>
      <c r="I89" s="153" t="s">
        <v>45</v>
      </c>
      <c r="J89" s="156">
        <f ca="1">'Приложение 2'!J64</f>
        <v>5</v>
      </c>
      <c r="K89" s="143">
        <f ca="1">'Приложение 2'!K64</f>
        <v>5</v>
      </c>
      <c r="L89" s="143">
        <f ca="1">'Приложение 2'!L64</f>
        <v>5</v>
      </c>
    </row>
    <row r="90" spans="1:12">
      <c r="A90" s="157" t="s">
        <v>9</v>
      </c>
      <c r="B90" s="158" t="s">
        <v>227</v>
      </c>
      <c r="C90" s="158" t="s">
        <v>181</v>
      </c>
      <c r="D90" s="158" t="s">
        <v>196</v>
      </c>
      <c r="E90" s="159" t="s">
        <v>10</v>
      </c>
      <c r="F90" s="96"/>
      <c r="G90" s="158"/>
      <c r="H90" s="158"/>
      <c r="I90" s="158"/>
      <c r="J90" s="160">
        <f t="shared" ref="J90:L94" si="13">J91</f>
        <v>35.4</v>
      </c>
      <c r="K90" s="160">
        <f t="shared" si="13"/>
        <v>29.3</v>
      </c>
      <c r="L90" s="160">
        <f t="shared" si="13"/>
        <v>21.5</v>
      </c>
    </row>
    <row r="91" spans="1:12" ht="36">
      <c r="A91" s="83" t="s">
        <v>214</v>
      </c>
      <c r="B91" s="69" t="s">
        <v>227</v>
      </c>
      <c r="C91" s="69" t="s">
        <v>181</v>
      </c>
      <c r="D91" s="69" t="s">
        <v>196</v>
      </c>
      <c r="E91" s="135" t="s">
        <v>10</v>
      </c>
      <c r="F91" s="64">
        <v>200</v>
      </c>
      <c r="G91" s="69"/>
      <c r="H91" s="69"/>
      <c r="I91" s="69"/>
      <c r="J91" s="70">
        <f t="shared" si="13"/>
        <v>35.4</v>
      </c>
      <c r="K91" s="70">
        <f t="shared" si="13"/>
        <v>29.3</v>
      </c>
      <c r="L91" s="70">
        <f t="shared" si="13"/>
        <v>21.5</v>
      </c>
    </row>
    <row r="92" spans="1:12" ht="36">
      <c r="A92" s="64" t="s">
        <v>215</v>
      </c>
      <c r="B92" s="69" t="s">
        <v>227</v>
      </c>
      <c r="C92" s="69" t="s">
        <v>181</v>
      </c>
      <c r="D92" s="69" t="s">
        <v>196</v>
      </c>
      <c r="E92" s="135" t="s">
        <v>10</v>
      </c>
      <c r="F92" s="64">
        <v>240</v>
      </c>
      <c r="G92" s="69"/>
      <c r="H92" s="69"/>
      <c r="I92" s="69"/>
      <c r="J92" s="70">
        <f t="shared" si="13"/>
        <v>35.4</v>
      </c>
      <c r="K92" s="70">
        <f t="shared" si="13"/>
        <v>29.3</v>
      </c>
      <c r="L92" s="70">
        <f t="shared" si="13"/>
        <v>21.5</v>
      </c>
    </row>
    <row r="93" spans="1:12">
      <c r="A93" s="107" t="s">
        <v>1</v>
      </c>
      <c r="B93" s="69" t="s">
        <v>227</v>
      </c>
      <c r="C93" s="69" t="s">
        <v>181</v>
      </c>
      <c r="D93" s="69" t="s">
        <v>196</v>
      </c>
      <c r="E93" s="135" t="s">
        <v>10</v>
      </c>
      <c r="F93" s="64">
        <v>240</v>
      </c>
      <c r="G93" s="69" t="s">
        <v>2</v>
      </c>
      <c r="H93" s="69"/>
      <c r="I93" s="69"/>
      <c r="J93" s="70">
        <f t="shared" si="13"/>
        <v>35.4</v>
      </c>
      <c r="K93" s="70">
        <f t="shared" si="13"/>
        <v>29.3</v>
      </c>
      <c r="L93" s="70">
        <f t="shared" si="13"/>
        <v>21.5</v>
      </c>
    </row>
    <row r="94" spans="1:12">
      <c r="A94" s="64" t="s">
        <v>8</v>
      </c>
      <c r="B94" s="69" t="s">
        <v>227</v>
      </c>
      <c r="C94" s="69" t="s">
        <v>181</v>
      </c>
      <c r="D94" s="69" t="s">
        <v>196</v>
      </c>
      <c r="E94" s="135" t="s">
        <v>10</v>
      </c>
      <c r="F94" s="64">
        <v>240</v>
      </c>
      <c r="G94" s="69" t="s">
        <v>2</v>
      </c>
      <c r="H94" s="69" t="s">
        <v>239</v>
      </c>
      <c r="I94" s="69"/>
      <c r="J94" s="70">
        <f t="shared" si="13"/>
        <v>35.4</v>
      </c>
      <c r="K94" s="70">
        <f t="shared" si="13"/>
        <v>29.3</v>
      </c>
      <c r="L94" s="70">
        <f t="shared" si="13"/>
        <v>21.5</v>
      </c>
    </row>
    <row r="95" spans="1:12" ht="36">
      <c r="A95" s="64" t="s">
        <v>44</v>
      </c>
      <c r="B95" s="69" t="s">
        <v>227</v>
      </c>
      <c r="C95" s="69" t="s">
        <v>181</v>
      </c>
      <c r="D95" s="69" t="s">
        <v>196</v>
      </c>
      <c r="E95" s="135" t="s">
        <v>10</v>
      </c>
      <c r="F95" s="64">
        <v>240</v>
      </c>
      <c r="G95" s="69" t="s">
        <v>2</v>
      </c>
      <c r="H95" s="69" t="s">
        <v>239</v>
      </c>
      <c r="I95" s="69">
        <v>912</v>
      </c>
      <c r="J95" s="70">
        <f ca="1">'Приложение 2'!J93</f>
        <v>35.4</v>
      </c>
      <c r="K95" s="70">
        <f ca="1">'Приложение 2'!K93</f>
        <v>29.3</v>
      </c>
      <c r="L95" s="70">
        <f ca="1">'Приложение 2'!L93</f>
        <v>21.5</v>
      </c>
    </row>
    <row r="96" spans="1:12" ht="17.25" customHeight="1">
      <c r="A96" s="74" t="s">
        <v>11</v>
      </c>
      <c r="B96" s="69" t="s">
        <v>227</v>
      </c>
      <c r="C96" s="69" t="s">
        <v>181</v>
      </c>
      <c r="D96" s="69" t="s">
        <v>196</v>
      </c>
      <c r="E96" s="135" t="s">
        <v>12</v>
      </c>
      <c r="F96" s="64"/>
      <c r="G96" s="69"/>
      <c r="H96" s="69"/>
      <c r="I96" s="69"/>
      <c r="J96" s="70">
        <f t="shared" ref="J96:L100" si="14">J97</f>
        <v>20</v>
      </c>
      <c r="K96" s="70">
        <f t="shared" si="14"/>
        <v>12.7</v>
      </c>
      <c r="L96" s="70">
        <f t="shared" si="14"/>
        <v>16.7</v>
      </c>
    </row>
    <row r="97" spans="1:12" ht="36">
      <c r="A97" s="83" t="s">
        <v>214</v>
      </c>
      <c r="B97" s="69" t="s">
        <v>227</v>
      </c>
      <c r="C97" s="69" t="s">
        <v>181</v>
      </c>
      <c r="D97" s="69" t="s">
        <v>196</v>
      </c>
      <c r="E97" s="135" t="s">
        <v>12</v>
      </c>
      <c r="F97" s="64">
        <v>200</v>
      </c>
      <c r="G97" s="69"/>
      <c r="H97" s="69"/>
      <c r="I97" s="69"/>
      <c r="J97" s="70">
        <f t="shared" si="14"/>
        <v>20</v>
      </c>
      <c r="K97" s="70">
        <f t="shared" si="14"/>
        <v>12.7</v>
      </c>
      <c r="L97" s="70">
        <f t="shared" si="14"/>
        <v>16.7</v>
      </c>
    </row>
    <row r="98" spans="1:12" ht="36">
      <c r="A98" s="64" t="s">
        <v>215</v>
      </c>
      <c r="B98" s="69" t="s">
        <v>227</v>
      </c>
      <c r="C98" s="69" t="s">
        <v>181</v>
      </c>
      <c r="D98" s="69" t="s">
        <v>196</v>
      </c>
      <c r="E98" s="135" t="s">
        <v>12</v>
      </c>
      <c r="F98" s="64">
        <v>240</v>
      </c>
      <c r="G98" s="69"/>
      <c r="H98" s="69"/>
      <c r="I98" s="69"/>
      <c r="J98" s="70">
        <f t="shared" si="14"/>
        <v>20</v>
      </c>
      <c r="K98" s="70">
        <f t="shared" si="14"/>
        <v>12.7</v>
      </c>
      <c r="L98" s="70">
        <f t="shared" si="14"/>
        <v>16.7</v>
      </c>
    </row>
    <row r="99" spans="1:12">
      <c r="A99" s="107" t="s">
        <v>1</v>
      </c>
      <c r="B99" s="69" t="s">
        <v>227</v>
      </c>
      <c r="C99" s="69" t="s">
        <v>181</v>
      </c>
      <c r="D99" s="69" t="s">
        <v>196</v>
      </c>
      <c r="E99" s="135" t="s">
        <v>12</v>
      </c>
      <c r="F99" s="64">
        <v>240</v>
      </c>
      <c r="G99" s="69" t="s">
        <v>2</v>
      </c>
      <c r="H99" s="69"/>
      <c r="I99" s="69"/>
      <c r="J99" s="70">
        <f t="shared" si="14"/>
        <v>20</v>
      </c>
      <c r="K99" s="70">
        <f t="shared" si="14"/>
        <v>12.7</v>
      </c>
      <c r="L99" s="70">
        <f t="shared" si="14"/>
        <v>16.7</v>
      </c>
    </row>
    <row r="100" spans="1:12">
      <c r="A100" s="64" t="s">
        <v>8</v>
      </c>
      <c r="B100" s="69" t="s">
        <v>227</v>
      </c>
      <c r="C100" s="69" t="s">
        <v>181</v>
      </c>
      <c r="D100" s="69" t="s">
        <v>196</v>
      </c>
      <c r="E100" s="135" t="s">
        <v>12</v>
      </c>
      <c r="F100" s="64">
        <v>240</v>
      </c>
      <c r="G100" s="69" t="s">
        <v>2</v>
      </c>
      <c r="H100" s="69" t="s">
        <v>239</v>
      </c>
      <c r="I100" s="69"/>
      <c r="J100" s="70">
        <f t="shared" si="14"/>
        <v>20</v>
      </c>
      <c r="K100" s="70">
        <f t="shared" si="14"/>
        <v>12.7</v>
      </c>
      <c r="L100" s="70">
        <f t="shared" si="14"/>
        <v>16.7</v>
      </c>
    </row>
    <row r="101" spans="1:12" ht="36">
      <c r="A101" s="64" t="s">
        <v>44</v>
      </c>
      <c r="B101" s="69" t="s">
        <v>227</v>
      </c>
      <c r="C101" s="69" t="s">
        <v>181</v>
      </c>
      <c r="D101" s="69" t="s">
        <v>196</v>
      </c>
      <c r="E101" s="135" t="s">
        <v>12</v>
      </c>
      <c r="F101" s="64">
        <v>240</v>
      </c>
      <c r="G101" s="69" t="s">
        <v>2</v>
      </c>
      <c r="H101" s="69" t="s">
        <v>239</v>
      </c>
      <c r="I101" s="69">
        <v>912</v>
      </c>
      <c r="J101" s="70">
        <f ca="1">'Приложение 2'!J96</f>
        <v>20</v>
      </c>
      <c r="K101" s="70">
        <f ca="1">'Приложение 2'!K96</f>
        <v>12.7</v>
      </c>
      <c r="L101" s="70">
        <f ca="1">'Приложение 2'!L96</f>
        <v>16.7</v>
      </c>
    </row>
    <row r="102" spans="1:12" ht="87.75" customHeight="1">
      <c r="A102" s="96" t="s">
        <v>4</v>
      </c>
      <c r="B102" s="69" t="s">
        <v>227</v>
      </c>
      <c r="C102" s="69" t="s">
        <v>181</v>
      </c>
      <c r="D102" s="69" t="s">
        <v>196</v>
      </c>
      <c r="E102" s="135" t="s">
        <v>5</v>
      </c>
      <c r="F102" s="64"/>
      <c r="G102" s="69"/>
      <c r="H102" s="69"/>
      <c r="I102" s="69"/>
      <c r="J102" s="70">
        <f t="shared" ref="J102:L106" si="15">J103</f>
        <v>1</v>
      </c>
      <c r="K102" s="70">
        <f t="shared" si="15"/>
        <v>1</v>
      </c>
      <c r="L102" s="70">
        <f t="shared" si="15"/>
        <v>1</v>
      </c>
    </row>
    <row r="103" spans="1:12" ht="36">
      <c r="A103" s="83" t="s">
        <v>214</v>
      </c>
      <c r="B103" s="69" t="s">
        <v>227</v>
      </c>
      <c r="C103" s="69" t="s">
        <v>181</v>
      </c>
      <c r="D103" s="69" t="s">
        <v>196</v>
      </c>
      <c r="E103" s="135" t="s">
        <v>5</v>
      </c>
      <c r="F103" s="64">
        <v>200</v>
      </c>
      <c r="G103" s="69"/>
      <c r="H103" s="69"/>
      <c r="I103" s="69"/>
      <c r="J103" s="70">
        <f t="shared" si="15"/>
        <v>1</v>
      </c>
      <c r="K103" s="70">
        <f t="shared" si="15"/>
        <v>1</v>
      </c>
      <c r="L103" s="70">
        <f t="shared" si="15"/>
        <v>1</v>
      </c>
    </row>
    <row r="104" spans="1:12" ht="36">
      <c r="A104" s="64" t="s">
        <v>215</v>
      </c>
      <c r="B104" s="69" t="s">
        <v>227</v>
      </c>
      <c r="C104" s="69" t="s">
        <v>181</v>
      </c>
      <c r="D104" s="69" t="s">
        <v>196</v>
      </c>
      <c r="E104" s="135" t="s">
        <v>5</v>
      </c>
      <c r="F104" s="64">
        <v>240</v>
      </c>
      <c r="G104" s="69"/>
      <c r="H104" s="69"/>
      <c r="I104" s="69"/>
      <c r="J104" s="70">
        <f t="shared" si="15"/>
        <v>1</v>
      </c>
      <c r="K104" s="70">
        <f t="shared" si="15"/>
        <v>1</v>
      </c>
      <c r="L104" s="70">
        <f t="shared" si="15"/>
        <v>1</v>
      </c>
    </row>
    <row r="105" spans="1:12">
      <c r="A105" s="107" t="s">
        <v>1</v>
      </c>
      <c r="B105" s="69" t="s">
        <v>227</v>
      </c>
      <c r="C105" s="69" t="s">
        <v>181</v>
      </c>
      <c r="D105" s="69" t="s">
        <v>196</v>
      </c>
      <c r="E105" s="135" t="s">
        <v>5</v>
      </c>
      <c r="F105" s="64">
        <v>240</v>
      </c>
      <c r="G105" s="69" t="s">
        <v>2</v>
      </c>
      <c r="H105" s="69"/>
      <c r="I105" s="69"/>
      <c r="J105" s="70">
        <f t="shared" si="15"/>
        <v>1</v>
      </c>
      <c r="K105" s="70">
        <f t="shared" si="15"/>
        <v>1</v>
      </c>
      <c r="L105" s="70">
        <f t="shared" si="15"/>
        <v>1</v>
      </c>
    </row>
    <row r="106" spans="1:12">
      <c r="A106" s="64" t="s">
        <v>3</v>
      </c>
      <c r="B106" s="69" t="s">
        <v>227</v>
      </c>
      <c r="C106" s="69" t="s">
        <v>181</v>
      </c>
      <c r="D106" s="69" t="s">
        <v>196</v>
      </c>
      <c r="E106" s="135" t="s">
        <v>5</v>
      </c>
      <c r="F106" s="64">
        <v>240</v>
      </c>
      <c r="G106" s="69" t="s">
        <v>2</v>
      </c>
      <c r="H106" s="69" t="s">
        <v>193</v>
      </c>
      <c r="I106" s="69"/>
      <c r="J106" s="70">
        <f t="shared" si="15"/>
        <v>1</v>
      </c>
      <c r="K106" s="70">
        <f t="shared" si="15"/>
        <v>1</v>
      </c>
      <c r="L106" s="70">
        <f t="shared" si="15"/>
        <v>1</v>
      </c>
    </row>
    <row r="107" spans="1:12" ht="36">
      <c r="A107" s="64" t="s">
        <v>44</v>
      </c>
      <c r="B107" s="69" t="s">
        <v>227</v>
      </c>
      <c r="C107" s="69" t="s">
        <v>181</v>
      </c>
      <c r="D107" s="69" t="s">
        <v>196</v>
      </c>
      <c r="E107" s="135" t="s">
        <v>5</v>
      </c>
      <c r="F107" s="64">
        <v>240</v>
      </c>
      <c r="G107" s="69" t="s">
        <v>2</v>
      </c>
      <c r="H107" s="69" t="s">
        <v>193</v>
      </c>
      <c r="I107" s="69">
        <v>912</v>
      </c>
      <c r="J107" s="70">
        <f ca="1">'Приложение 2'!J84</f>
        <v>1</v>
      </c>
      <c r="K107" s="70">
        <f ca="1">'Приложение 2'!K84</f>
        <v>1</v>
      </c>
      <c r="L107" s="70">
        <f ca="1">'Приложение 2'!L84</f>
        <v>1</v>
      </c>
    </row>
    <row r="108" spans="1:12" ht="96">
      <c r="A108" s="64" t="s">
        <v>19</v>
      </c>
      <c r="B108" s="69" t="s">
        <v>227</v>
      </c>
      <c r="C108" s="69" t="s">
        <v>181</v>
      </c>
      <c r="D108" s="69" t="s">
        <v>196</v>
      </c>
      <c r="E108" s="135" t="s">
        <v>20</v>
      </c>
      <c r="F108" s="64"/>
      <c r="G108" s="69"/>
      <c r="H108" s="69"/>
      <c r="I108" s="69"/>
      <c r="J108" s="70">
        <f t="shared" ref="J108:L112" si="16">J109</f>
        <v>1</v>
      </c>
      <c r="K108" s="70">
        <f t="shared" si="16"/>
        <v>1</v>
      </c>
      <c r="L108" s="70">
        <f t="shared" si="16"/>
        <v>1</v>
      </c>
    </row>
    <row r="109" spans="1:12" ht="36">
      <c r="A109" s="83" t="s">
        <v>214</v>
      </c>
      <c r="B109" s="69" t="s">
        <v>227</v>
      </c>
      <c r="C109" s="69" t="s">
        <v>181</v>
      </c>
      <c r="D109" s="69" t="s">
        <v>196</v>
      </c>
      <c r="E109" s="135" t="s">
        <v>20</v>
      </c>
      <c r="F109" s="64">
        <v>200</v>
      </c>
      <c r="G109" s="69"/>
      <c r="H109" s="69"/>
      <c r="I109" s="69"/>
      <c r="J109" s="70">
        <f t="shared" si="16"/>
        <v>1</v>
      </c>
      <c r="K109" s="70">
        <f t="shared" si="16"/>
        <v>1</v>
      </c>
      <c r="L109" s="70">
        <f t="shared" si="16"/>
        <v>1</v>
      </c>
    </row>
    <row r="110" spans="1:12" ht="36">
      <c r="A110" s="64" t="s">
        <v>215</v>
      </c>
      <c r="B110" s="69" t="s">
        <v>227</v>
      </c>
      <c r="C110" s="69" t="s">
        <v>181</v>
      </c>
      <c r="D110" s="69" t="s">
        <v>196</v>
      </c>
      <c r="E110" s="135" t="s">
        <v>20</v>
      </c>
      <c r="F110" s="64">
        <v>240</v>
      </c>
      <c r="G110" s="69"/>
      <c r="H110" s="69"/>
      <c r="I110" s="69"/>
      <c r="J110" s="70">
        <f t="shared" si="16"/>
        <v>1</v>
      </c>
      <c r="K110" s="70">
        <f t="shared" si="16"/>
        <v>1</v>
      </c>
      <c r="L110" s="70">
        <f t="shared" si="16"/>
        <v>1</v>
      </c>
    </row>
    <row r="111" spans="1:12">
      <c r="A111" s="67" t="s">
        <v>15</v>
      </c>
      <c r="B111" s="69" t="s">
        <v>227</v>
      </c>
      <c r="C111" s="69" t="s">
        <v>181</v>
      </c>
      <c r="D111" s="69" t="s">
        <v>196</v>
      </c>
      <c r="E111" s="135" t="s">
        <v>20</v>
      </c>
      <c r="F111" s="64">
        <v>240</v>
      </c>
      <c r="G111" s="69" t="s">
        <v>16</v>
      </c>
      <c r="H111" s="69"/>
      <c r="I111" s="69"/>
      <c r="J111" s="70">
        <f t="shared" si="16"/>
        <v>1</v>
      </c>
      <c r="K111" s="70">
        <f t="shared" si="16"/>
        <v>1</v>
      </c>
      <c r="L111" s="70">
        <f t="shared" si="16"/>
        <v>1</v>
      </c>
    </row>
    <row r="112" spans="1:12">
      <c r="A112" s="64" t="s">
        <v>17</v>
      </c>
      <c r="B112" s="69" t="s">
        <v>227</v>
      </c>
      <c r="C112" s="69" t="s">
        <v>181</v>
      </c>
      <c r="D112" s="69" t="s">
        <v>196</v>
      </c>
      <c r="E112" s="135" t="s">
        <v>20</v>
      </c>
      <c r="F112" s="64">
        <v>240</v>
      </c>
      <c r="G112" s="69" t="s">
        <v>16</v>
      </c>
      <c r="H112" s="69" t="s">
        <v>191</v>
      </c>
      <c r="I112" s="69"/>
      <c r="J112" s="70">
        <f t="shared" si="16"/>
        <v>1</v>
      </c>
      <c r="K112" s="70">
        <f t="shared" si="16"/>
        <v>1</v>
      </c>
      <c r="L112" s="70">
        <f t="shared" si="16"/>
        <v>1</v>
      </c>
    </row>
    <row r="113" spans="1:12" ht="36">
      <c r="A113" s="64" t="s">
        <v>44</v>
      </c>
      <c r="B113" s="69" t="s">
        <v>227</v>
      </c>
      <c r="C113" s="69" t="s">
        <v>181</v>
      </c>
      <c r="D113" s="69" t="s">
        <v>196</v>
      </c>
      <c r="E113" s="135" t="s">
        <v>20</v>
      </c>
      <c r="F113" s="64">
        <v>240</v>
      </c>
      <c r="G113" s="69" t="s">
        <v>16</v>
      </c>
      <c r="H113" s="69" t="s">
        <v>191</v>
      </c>
      <c r="I113" s="69">
        <v>912</v>
      </c>
      <c r="J113" s="70">
        <f ca="1">'Приложение 2'!J107</f>
        <v>1</v>
      </c>
      <c r="K113" s="70">
        <f ca="1">'Приложение 2'!K107</f>
        <v>1</v>
      </c>
      <c r="L113" s="70">
        <f ca="1">'Приложение 2'!L107</f>
        <v>1</v>
      </c>
    </row>
    <row r="114" spans="1:12" ht="84">
      <c r="A114" s="96" t="s">
        <v>13</v>
      </c>
      <c r="B114" s="69" t="s">
        <v>227</v>
      </c>
      <c r="C114" s="69" t="s">
        <v>181</v>
      </c>
      <c r="D114" s="69" t="s">
        <v>196</v>
      </c>
      <c r="E114" s="135" t="s">
        <v>14</v>
      </c>
      <c r="F114" s="64"/>
      <c r="G114" s="69"/>
      <c r="H114" s="69"/>
      <c r="I114" s="69"/>
      <c r="J114" s="70">
        <f t="shared" ref="J114:L118" si="17">J115</f>
        <v>1</v>
      </c>
      <c r="K114" s="70">
        <f t="shared" si="17"/>
        <v>1</v>
      </c>
      <c r="L114" s="70">
        <f t="shared" si="17"/>
        <v>1</v>
      </c>
    </row>
    <row r="115" spans="1:12" ht="36">
      <c r="A115" s="83" t="s">
        <v>214</v>
      </c>
      <c r="B115" s="69" t="s">
        <v>227</v>
      </c>
      <c r="C115" s="69" t="s">
        <v>181</v>
      </c>
      <c r="D115" s="69" t="s">
        <v>196</v>
      </c>
      <c r="E115" s="135" t="s">
        <v>14</v>
      </c>
      <c r="F115" s="64">
        <v>200</v>
      </c>
      <c r="G115" s="69"/>
      <c r="H115" s="69"/>
      <c r="I115" s="69"/>
      <c r="J115" s="70">
        <f t="shared" si="17"/>
        <v>1</v>
      </c>
      <c r="K115" s="70">
        <f t="shared" si="17"/>
        <v>1</v>
      </c>
      <c r="L115" s="70">
        <f t="shared" si="17"/>
        <v>1</v>
      </c>
    </row>
    <row r="116" spans="1:12" ht="36">
      <c r="A116" s="64" t="s">
        <v>215</v>
      </c>
      <c r="B116" s="69" t="s">
        <v>227</v>
      </c>
      <c r="C116" s="69" t="s">
        <v>181</v>
      </c>
      <c r="D116" s="69" t="s">
        <v>196</v>
      </c>
      <c r="E116" s="135" t="s">
        <v>14</v>
      </c>
      <c r="F116" s="64">
        <v>240</v>
      </c>
      <c r="G116" s="69"/>
      <c r="H116" s="69"/>
      <c r="I116" s="69"/>
      <c r="J116" s="70">
        <f t="shared" si="17"/>
        <v>1</v>
      </c>
      <c r="K116" s="70">
        <f t="shared" si="17"/>
        <v>1</v>
      </c>
      <c r="L116" s="70">
        <f t="shared" si="17"/>
        <v>1</v>
      </c>
    </row>
    <row r="117" spans="1:12">
      <c r="A117" s="107" t="s">
        <v>1</v>
      </c>
      <c r="B117" s="69" t="s">
        <v>227</v>
      </c>
      <c r="C117" s="69" t="s">
        <v>181</v>
      </c>
      <c r="D117" s="69" t="s">
        <v>196</v>
      </c>
      <c r="E117" s="135" t="s">
        <v>14</v>
      </c>
      <c r="F117" s="64">
        <v>240</v>
      </c>
      <c r="G117" s="69" t="s">
        <v>2</v>
      </c>
      <c r="H117" s="69"/>
      <c r="I117" s="69"/>
      <c r="J117" s="70">
        <f t="shared" si="17"/>
        <v>1</v>
      </c>
      <c r="K117" s="70">
        <f t="shared" si="17"/>
        <v>1</v>
      </c>
      <c r="L117" s="70">
        <f t="shared" si="17"/>
        <v>1</v>
      </c>
    </row>
    <row r="118" spans="1:12">
      <c r="A118" s="64" t="s">
        <v>8</v>
      </c>
      <c r="B118" s="69" t="s">
        <v>227</v>
      </c>
      <c r="C118" s="69" t="s">
        <v>181</v>
      </c>
      <c r="D118" s="69" t="s">
        <v>196</v>
      </c>
      <c r="E118" s="135" t="s">
        <v>14</v>
      </c>
      <c r="F118" s="64">
        <v>240</v>
      </c>
      <c r="G118" s="69" t="s">
        <v>2</v>
      </c>
      <c r="H118" s="69" t="s">
        <v>239</v>
      </c>
      <c r="I118" s="69"/>
      <c r="J118" s="70">
        <f t="shared" si="17"/>
        <v>1</v>
      </c>
      <c r="K118" s="70">
        <f t="shared" si="17"/>
        <v>1</v>
      </c>
      <c r="L118" s="70">
        <f t="shared" si="17"/>
        <v>1</v>
      </c>
    </row>
    <row r="119" spans="1:12" ht="36">
      <c r="A119" s="64" t="s">
        <v>44</v>
      </c>
      <c r="B119" s="69" t="s">
        <v>227</v>
      </c>
      <c r="C119" s="69" t="s">
        <v>181</v>
      </c>
      <c r="D119" s="69" t="s">
        <v>196</v>
      </c>
      <c r="E119" s="135" t="s">
        <v>14</v>
      </c>
      <c r="F119" s="64">
        <v>240</v>
      </c>
      <c r="G119" s="69" t="s">
        <v>2</v>
      </c>
      <c r="H119" s="69" t="s">
        <v>239</v>
      </c>
      <c r="I119" s="69">
        <v>912</v>
      </c>
      <c r="J119" s="70">
        <f ca="1">'Приложение 2'!J99</f>
        <v>1</v>
      </c>
      <c r="K119" s="70">
        <f ca="1">'Приложение 2'!K99</f>
        <v>1</v>
      </c>
      <c r="L119" s="70">
        <f ca="1">'Приложение 2'!L99</f>
        <v>1</v>
      </c>
    </row>
    <row r="120" spans="1:12" ht="60">
      <c r="A120" s="64" t="s">
        <v>6</v>
      </c>
      <c r="B120" s="69" t="s">
        <v>227</v>
      </c>
      <c r="C120" s="69" t="s">
        <v>181</v>
      </c>
      <c r="D120" s="69" t="s">
        <v>196</v>
      </c>
      <c r="E120" s="135" t="s">
        <v>7</v>
      </c>
      <c r="F120" s="64"/>
      <c r="G120" s="69"/>
      <c r="H120" s="69"/>
      <c r="I120" s="69"/>
      <c r="J120" s="70">
        <f t="shared" ref="J120:L124" si="18">J121</f>
        <v>1</v>
      </c>
      <c r="K120" s="70">
        <f t="shared" si="18"/>
        <v>1</v>
      </c>
      <c r="L120" s="70">
        <f t="shared" si="18"/>
        <v>1</v>
      </c>
    </row>
    <row r="121" spans="1:12" ht="36">
      <c r="A121" s="83" t="s">
        <v>214</v>
      </c>
      <c r="B121" s="69" t="s">
        <v>227</v>
      </c>
      <c r="C121" s="69" t="s">
        <v>181</v>
      </c>
      <c r="D121" s="69" t="s">
        <v>196</v>
      </c>
      <c r="E121" s="135" t="s">
        <v>7</v>
      </c>
      <c r="F121" s="64">
        <v>200</v>
      </c>
      <c r="G121" s="69"/>
      <c r="H121" s="69"/>
      <c r="I121" s="69"/>
      <c r="J121" s="70">
        <f t="shared" si="18"/>
        <v>1</v>
      </c>
      <c r="K121" s="70">
        <f t="shared" si="18"/>
        <v>1</v>
      </c>
      <c r="L121" s="70">
        <f t="shared" si="18"/>
        <v>1</v>
      </c>
    </row>
    <row r="122" spans="1:12" ht="36">
      <c r="A122" s="64" t="s">
        <v>215</v>
      </c>
      <c r="B122" s="69" t="s">
        <v>227</v>
      </c>
      <c r="C122" s="69" t="s">
        <v>181</v>
      </c>
      <c r="D122" s="69" t="s">
        <v>196</v>
      </c>
      <c r="E122" s="135" t="s">
        <v>7</v>
      </c>
      <c r="F122" s="64">
        <v>240</v>
      </c>
      <c r="G122" s="69"/>
      <c r="H122" s="69"/>
      <c r="I122" s="69"/>
      <c r="J122" s="70">
        <f t="shared" si="18"/>
        <v>1</v>
      </c>
      <c r="K122" s="70">
        <f t="shared" si="18"/>
        <v>1</v>
      </c>
      <c r="L122" s="70">
        <f t="shared" si="18"/>
        <v>1</v>
      </c>
    </row>
    <row r="123" spans="1:12">
      <c r="A123" s="107" t="s">
        <v>1</v>
      </c>
      <c r="B123" s="69" t="s">
        <v>227</v>
      </c>
      <c r="C123" s="69" t="s">
        <v>181</v>
      </c>
      <c r="D123" s="69" t="s">
        <v>196</v>
      </c>
      <c r="E123" s="135" t="s">
        <v>7</v>
      </c>
      <c r="F123" s="69" t="s">
        <v>48</v>
      </c>
      <c r="G123" s="69" t="s">
        <v>2</v>
      </c>
      <c r="H123" s="69"/>
      <c r="I123" s="69"/>
      <c r="J123" s="70">
        <f t="shared" si="18"/>
        <v>1</v>
      </c>
      <c r="K123" s="70">
        <f t="shared" si="18"/>
        <v>1</v>
      </c>
      <c r="L123" s="70">
        <f t="shared" si="18"/>
        <v>1</v>
      </c>
    </row>
    <row r="124" spans="1:12">
      <c r="A124" s="64" t="s">
        <v>3</v>
      </c>
      <c r="B124" s="69" t="s">
        <v>227</v>
      </c>
      <c r="C124" s="69" t="s">
        <v>181</v>
      </c>
      <c r="D124" s="69" t="s">
        <v>196</v>
      </c>
      <c r="E124" s="135" t="s">
        <v>7</v>
      </c>
      <c r="F124" s="69" t="s">
        <v>48</v>
      </c>
      <c r="G124" s="69" t="s">
        <v>2</v>
      </c>
      <c r="H124" s="69" t="s">
        <v>193</v>
      </c>
      <c r="I124" s="69"/>
      <c r="J124" s="70">
        <f t="shared" si="18"/>
        <v>1</v>
      </c>
      <c r="K124" s="70">
        <f t="shared" si="18"/>
        <v>1</v>
      </c>
      <c r="L124" s="70">
        <f t="shared" si="18"/>
        <v>1</v>
      </c>
    </row>
    <row r="125" spans="1:12" ht="36">
      <c r="A125" s="64" t="s">
        <v>44</v>
      </c>
      <c r="B125" s="69" t="s">
        <v>227</v>
      </c>
      <c r="C125" s="69" t="s">
        <v>181</v>
      </c>
      <c r="D125" s="69" t="s">
        <v>196</v>
      </c>
      <c r="E125" s="135" t="s">
        <v>7</v>
      </c>
      <c r="F125" s="69" t="s">
        <v>48</v>
      </c>
      <c r="G125" s="69" t="s">
        <v>2</v>
      </c>
      <c r="H125" s="69" t="s">
        <v>193</v>
      </c>
      <c r="I125" s="69">
        <v>912</v>
      </c>
      <c r="J125" s="70">
        <f ca="1">'Приложение 2'!J87</f>
        <v>1</v>
      </c>
      <c r="K125" s="70">
        <f ca="1">'Приложение 2'!K87</f>
        <v>1</v>
      </c>
      <c r="L125" s="70">
        <f ca="1">'Приложение 2'!L87</f>
        <v>1</v>
      </c>
    </row>
    <row r="126" spans="1:12" ht="299.25" customHeight="1">
      <c r="A126" s="96" t="s">
        <v>97</v>
      </c>
      <c r="B126" s="69" t="s">
        <v>227</v>
      </c>
      <c r="C126" s="69" t="s">
        <v>181</v>
      </c>
      <c r="D126" s="69" t="s">
        <v>196</v>
      </c>
      <c r="E126" s="135" t="s">
        <v>0</v>
      </c>
      <c r="F126" s="64"/>
      <c r="G126" s="69"/>
      <c r="H126" s="69"/>
      <c r="I126" s="69"/>
      <c r="J126" s="70">
        <f t="shared" ref="J126:L130" si="19">J127</f>
        <v>1</v>
      </c>
      <c r="K126" s="70">
        <f t="shared" si="19"/>
        <v>1</v>
      </c>
      <c r="L126" s="70">
        <f t="shared" si="19"/>
        <v>1</v>
      </c>
    </row>
    <row r="127" spans="1:12" ht="36">
      <c r="A127" s="83" t="s">
        <v>214</v>
      </c>
      <c r="B127" s="69" t="s">
        <v>227</v>
      </c>
      <c r="C127" s="69" t="s">
        <v>181</v>
      </c>
      <c r="D127" s="69" t="s">
        <v>196</v>
      </c>
      <c r="E127" s="135" t="s">
        <v>0</v>
      </c>
      <c r="F127" s="64">
        <v>200</v>
      </c>
      <c r="G127" s="69"/>
      <c r="H127" s="69"/>
      <c r="I127" s="69"/>
      <c r="J127" s="70">
        <f t="shared" si="19"/>
        <v>1</v>
      </c>
      <c r="K127" s="70">
        <f t="shared" si="19"/>
        <v>1</v>
      </c>
      <c r="L127" s="70">
        <f t="shared" si="19"/>
        <v>1</v>
      </c>
    </row>
    <row r="128" spans="1:12" ht="36">
      <c r="A128" s="64" t="s">
        <v>215</v>
      </c>
      <c r="B128" s="69" t="s">
        <v>227</v>
      </c>
      <c r="C128" s="69" t="s">
        <v>181</v>
      </c>
      <c r="D128" s="69" t="s">
        <v>196</v>
      </c>
      <c r="E128" s="135" t="s">
        <v>0</v>
      </c>
      <c r="F128" s="97">
        <v>240</v>
      </c>
      <c r="G128" s="161"/>
      <c r="H128" s="161"/>
      <c r="I128" s="161"/>
      <c r="J128" s="70">
        <f t="shared" si="19"/>
        <v>1</v>
      </c>
      <c r="K128" s="70">
        <f t="shared" si="19"/>
        <v>1</v>
      </c>
      <c r="L128" s="70">
        <f t="shared" si="19"/>
        <v>1</v>
      </c>
    </row>
    <row r="129" spans="1:12">
      <c r="A129" s="64" t="s">
        <v>248</v>
      </c>
      <c r="B129" s="69" t="s">
        <v>227</v>
      </c>
      <c r="C129" s="69" t="s">
        <v>181</v>
      </c>
      <c r="D129" s="69" t="s">
        <v>196</v>
      </c>
      <c r="E129" s="135" t="s">
        <v>0</v>
      </c>
      <c r="F129" s="97">
        <v>240</v>
      </c>
      <c r="G129" s="161" t="s">
        <v>206</v>
      </c>
      <c r="H129" s="161"/>
      <c r="I129" s="161"/>
      <c r="J129" s="70">
        <f t="shared" si="19"/>
        <v>1</v>
      </c>
      <c r="K129" s="70">
        <f t="shared" si="19"/>
        <v>1</v>
      </c>
      <c r="L129" s="70">
        <f t="shared" si="19"/>
        <v>1</v>
      </c>
    </row>
    <row r="130" spans="1:12" ht="24">
      <c r="A130" s="64" t="s">
        <v>257</v>
      </c>
      <c r="B130" s="69" t="s">
        <v>227</v>
      </c>
      <c r="C130" s="69" t="s">
        <v>181</v>
      </c>
      <c r="D130" s="69" t="s">
        <v>196</v>
      </c>
      <c r="E130" s="135" t="s">
        <v>0</v>
      </c>
      <c r="F130" s="97">
        <v>240</v>
      </c>
      <c r="G130" s="161" t="s">
        <v>206</v>
      </c>
      <c r="H130" s="161" t="s">
        <v>188</v>
      </c>
      <c r="I130" s="161"/>
      <c r="J130" s="70">
        <f t="shared" si="19"/>
        <v>1</v>
      </c>
      <c r="K130" s="70">
        <f t="shared" si="19"/>
        <v>1</v>
      </c>
      <c r="L130" s="70">
        <f t="shared" si="19"/>
        <v>1</v>
      </c>
    </row>
    <row r="131" spans="1:12" ht="36">
      <c r="A131" s="64" t="s">
        <v>44</v>
      </c>
      <c r="B131" s="69" t="s">
        <v>227</v>
      </c>
      <c r="C131" s="69" t="s">
        <v>181</v>
      </c>
      <c r="D131" s="69" t="s">
        <v>196</v>
      </c>
      <c r="E131" s="135" t="s">
        <v>0</v>
      </c>
      <c r="F131" s="97">
        <v>240</v>
      </c>
      <c r="G131" s="161" t="s">
        <v>206</v>
      </c>
      <c r="H131" s="161" t="s">
        <v>188</v>
      </c>
      <c r="I131" s="161">
        <v>912</v>
      </c>
      <c r="J131" s="70">
        <f ca="1">'Приложение 2'!J77</f>
        <v>1</v>
      </c>
      <c r="K131" s="70">
        <f ca="1">'Приложение 2'!K77</f>
        <v>1</v>
      </c>
      <c r="L131" s="70">
        <f ca="1">'Приложение 2'!L77</f>
        <v>1</v>
      </c>
    </row>
    <row r="132" spans="1:12" ht="99.75" customHeight="1">
      <c r="A132" s="64" t="s">
        <v>49</v>
      </c>
      <c r="B132" s="69" t="s">
        <v>227</v>
      </c>
      <c r="C132" s="69" t="s">
        <v>181</v>
      </c>
      <c r="D132" s="69" t="s">
        <v>196</v>
      </c>
      <c r="E132" s="135" t="s">
        <v>230</v>
      </c>
      <c r="F132" s="64"/>
      <c r="G132" s="69"/>
      <c r="H132" s="69"/>
      <c r="I132" s="69"/>
      <c r="J132" s="70">
        <f t="shared" ref="J132:L136" si="20">J133</f>
        <v>4.3</v>
      </c>
      <c r="K132" s="70">
        <f t="shared" si="20"/>
        <v>0</v>
      </c>
      <c r="L132" s="70">
        <f t="shared" si="20"/>
        <v>0</v>
      </c>
    </row>
    <row r="133" spans="1:12">
      <c r="A133" s="64" t="s">
        <v>231</v>
      </c>
      <c r="B133" s="69" t="s">
        <v>227</v>
      </c>
      <c r="C133" s="69" t="s">
        <v>181</v>
      </c>
      <c r="D133" s="69" t="s">
        <v>196</v>
      </c>
      <c r="E133" s="135" t="s">
        <v>230</v>
      </c>
      <c r="F133" s="64">
        <v>500</v>
      </c>
      <c r="G133" s="69"/>
      <c r="H133" s="69"/>
      <c r="I133" s="69"/>
      <c r="J133" s="70">
        <f t="shared" si="20"/>
        <v>4.3</v>
      </c>
      <c r="K133" s="70">
        <f t="shared" si="20"/>
        <v>0</v>
      </c>
      <c r="L133" s="70">
        <f t="shared" si="20"/>
        <v>0</v>
      </c>
    </row>
    <row r="134" spans="1:12">
      <c r="A134" s="64" t="s">
        <v>232</v>
      </c>
      <c r="B134" s="69" t="s">
        <v>227</v>
      </c>
      <c r="C134" s="69" t="s">
        <v>181</v>
      </c>
      <c r="D134" s="69" t="s">
        <v>196</v>
      </c>
      <c r="E134" s="135" t="s">
        <v>230</v>
      </c>
      <c r="F134" s="64">
        <v>540</v>
      </c>
      <c r="G134" s="69"/>
      <c r="H134" s="69"/>
      <c r="I134" s="69"/>
      <c r="J134" s="70">
        <f t="shared" si="20"/>
        <v>4.3</v>
      </c>
      <c r="K134" s="70">
        <f t="shared" si="20"/>
        <v>0</v>
      </c>
      <c r="L134" s="70">
        <f t="shared" si="20"/>
        <v>0</v>
      </c>
    </row>
    <row r="135" spans="1:12">
      <c r="A135" s="64" t="s">
        <v>190</v>
      </c>
      <c r="B135" s="69" t="s">
        <v>227</v>
      </c>
      <c r="C135" s="69" t="s">
        <v>181</v>
      </c>
      <c r="D135" s="69" t="s">
        <v>196</v>
      </c>
      <c r="E135" s="135" t="s">
        <v>230</v>
      </c>
      <c r="F135" s="64">
        <v>540</v>
      </c>
      <c r="G135" s="69" t="s">
        <v>191</v>
      </c>
      <c r="H135" s="69"/>
      <c r="I135" s="69"/>
      <c r="J135" s="70">
        <f t="shared" si="20"/>
        <v>4.3</v>
      </c>
      <c r="K135" s="70">
        <f t="shared" si="20"/>
        <v>0</v>
      </c>
      <c r="L135" s="70">
        <f t="shared" si="20"/>
        <v>0</v>
      </c>
    </row>
    <row r="136" spans="1:12" ht="36">
      <c r="A136" s="64" t="s">
        <v>224</v>
      </c>
      <c r="B136" s="69" t="s">
        <v>227</v>
      </c>
      <c r="C136" s="69" t="s">
        <v>181</v>
      </c>
      <c r="D136" s="69" t="s">
        <v>196</v>
      </c>
      <c r="E136" s="135" t="s">
        <v>230</v>
      </c>
      <c r="F136" s="64">
        <v>540</v>
      </c>
      <c r="G136" s="69" t="s">
        <v>191</v>
      </c>
      <c r="H136" s="69" t="s">
        <v>225</v>
      </c>
      <c r="I136" s="69"/>
      <c r="J136" s="70">
        <f t="shared" si="20"/>
        <v>4.3</v>
      </c>
      <c r="K136" s="70">
        <f t="shared" si="20"/>
        <v>0</v>
      </c>
      <c r="L136" s="70">
        <f t="shared" si="20"/>
        <v>0</v>
      </c>
    </row>
    <row r="137" spans="1:12" ht="36">
      <c r="A137" s="64" t="s">
        <v>44</v>
      </c>
      <c r="B137" s="69" t="s">
        <v>227</v>
      </c>
      <c r="C137" s="69" t="s">
        <v>181</v>
      </c>
      <c r="D137" s="69" t="s">
        <v>196</v>
      </c>
      <c r="E137" s="135" t="s">
        <v>230</v>
      </c>
      <c r="F137" s="64">
        <v>540</v>
      </c>
      <c r="G137" s="69" t="s">
        <v>191</v>
      </c>
      <c r="H137" s="69" t="s">
        <v>225</v>
      </c>
      <c r="I137" s="69">
        <v>912</v>
      </c>
      <c r="J137" s="70">
        <f ca="1">'Приложение 2'!J42</f>
        <v>4.3</v>
      </c>
      <c r="K137" s="70">
        <f ca="1">'Приложение 2'!K42</f>
        <v>0</v>
      </c>
      <c r="L137" s="70">
        <f ca="1">'Приложение 2'!L42</f>
        <v>0</v>
      </c>
    </row>
    <row r="138" spans="1:12" ht="48">
      <c r="A138" s="64" t="s">
        <v>234</v>
      </c>
      <c r="B138" s="69" t="s">
        <v>227</v>
      </c>
      <c r="C138" s="69" t="s">
        <v>181</v>
      </c>
      <c r="D138" s="69" t="s">
        <v>196</v>
      </c>
      <c r="E138" s="135" t="s">
        <v>235</v>
      </c>
      <c r="F138" s="77"/>
      <c r="G138" s="162"/>
      <c r="H138" s="162"/>
      <c r="I138" s="162"/>
      <c r="J138" s="70">
        <f t="shared" ref="J138:L141" si="21">J139</f>
        <v>5</v>
      </c>
      <c r="K138" s="70">
        <f t="shared" si="21"/>
        <v>4.95</v>
      </c>
      <c r="L138" s="70">
        <f t="shared" si="21"/>
        <v>5</v>
      </c>
    </row>
    <row r="139" spans="1:12">
      <c r="A139" s="64" t="s">
        <v>217</v>
      </c>
      <c r="B139" s="69" t="s">
        <v>227</v>
      </c>
      <c r="C139" s="69" t="s">
        <v>181</v>
      </c>
      <c r="D139" s="69" t="s">
        <v>196</v>
      </c>
      <c r="E139" s="135" t="s">
        <v>235</v>
      </c>
      <c r="F139" s="77">
        <v>800</v>
      </c>
      <c r="G139" s="162"/>
      <c r="H139" s="162"/>
      <c r="I139" s="162"/>
      <c r="J139" s="70">
        <f t="shared" si="21"/>
        <v>5</v>
      </c>
      <c r="K139" s="70">
        <f t="shared" si="21"/>
        <v>4.95</v>
      </c>
      <c r="L139" s="70">
        <f t="shared" si="21"/>
        <v>5</v>
      </c>
    </row>
    <row r="140" spans="1:12">
      <c r="A140" s="64" t="s">
        <v>236</v>
      </c>
      <c r="B140" s="69" t="s">
        <v>227</v>
      </c>
      <c r="C140" s="69" t="s">
        <v>181</v>
      </c>
      <c r="D140" s="69" t="s">
        <v>196</v>
      </c>
      <c r="E140" s="135" t="s">
        <v>235</v>
      </c>
      <c r="F140" s="64">
        <v>870</v>
      </c>
      <c r="G140" s="69"/>
      <c r="H140" s="69"/>
      <c r="I140" s="69"/>
      <c r="J140" s="70">
        <f t="shared" si="21"/>
        <v>5</v>
      </c>
      <c r="K140" s="70">
        <f t="shared" si="21"/>
        <v>4.95</v>
      </c>
      <c r="L140" s="70">
        <f t="shared" si="21"/>
        <v>5</v>
      </c>
    </row>
    <row r="141" spans="1:12">
      <c r="A141" s="64" t="s">
        <v>190</v>
      </c>
      <c r="B141" s="69" t="s">
        <v>227</v>
      </c>
      <c r="C141" s="69" t="s">
        <v>181</v>
      </c>
      <c r="D141" s="69" t="s">
        <v>196</v>
      </c>
      <c r="E141" s="135" t="s">
        <v>235</v>
      </c>
      <c r="F141" s="64">
        <v>870</v>
      </c>
      <c r="G141" s="69" t="s">
        <v>191</v>
      </c>
      <c r="H141" s="69"/>
      <c r="I141" s="69"/>
      <c r="J141" s="70">
        <f t="shared" si="21"/>
        <v>5</v>
      </c>
      <c r="K141" s="70">
        <f t="shared" si="21"/>
        <v>4.95</v>
      </c>
      <c r="L141" s="70">
        <f t="shared" si="21"/>
        <v>5</v>
      </c>
    </row>
    <row r="142" spans="1:12">
      <c r="A142" s="64" t="s">
        <v>233</v>
      </c>
      <c r="B142" s="69" t="s">
        <v>227</v>
      </c>
      <c r="C142" s="69" t="s">
        <v>181</v>
      </c>
      <c r="D142" s="69" t="s">
        <v>196</v>
      </c>
      <c r="E142" s="135" t="s">
        <v>235</v>
      </c>
      <c r="F142" s="64">
        <v>870</v>
      </c>
      <c r="G142" s="69" t="s">
        <v>191</v>
      </c>
      <c r="H142" s="69" t="s">
        <v>187</v>
      </c>
      <c r="I142" s="69"/>
      <c r="J142" s="70">
        <f ca="1">'Приложение 2'!J48</f>
        <v>5</v>
      </c>
      <c r="K142" s="70">
        <f ca="1">'Приложение 2'!K48</f>
        <v>4.95</v>
      </c>
      <c r="L142" s="70">
        <f ca="1">'Приложение 2'!L48</f>
        <v>5</v>
      </c>
    </row>
    <row r="143" spans="1:12" ht="48">
      <c r="A143" s="82" t="s">
        <v>240</v>
      </c>
      <c r="B143" s="69" t="s">
        <v>227</v>
      </c>
      <c r="C143" s="69" t="s">
        <v>181</v>
      </c>
      <c r="D143" s="69" t="s">
        <v>196</v>
      </c>
      <c r="E143" s="135" t="s">
        <v>241</v>
      </c>
      <c r="F143" s="64"/>
      <c r="G143" s="69"/>
      <c r="H143" s="69"/>
      <c r="I143" s="69"/>
      <c r="J143" s="70">
        <f>J144+J149</f>
        <v>92.6</v>
      </c>
      <c r="K143" s="70">
        <f>K144+K149</f>
        <v>96</v>
      </c>
      <c r="L143" s="70">
        <f>L144+L149</f>
        <v>96</v>
      </c>
    </row>
    <row r="144" spans="1:12" ht="72">
      <c r="A144" s="64" t="s">
        <v>198</v>
      </c>
      <c r="B144" s="69" t="s">
        <v>227</v>
      </c>
      <c r="C144" s="69" t="s">
        <v>181</v>
      </c>
      <c r="D144" s="69" t="s">
        <v>196</v>
      </c>
      <c r="E144" s="135" t="s">
        <v>241</v>
      </c>
      <c r="F144" s="64">
        <v>100</v>
      </c>
      <c r="G144" s="69"/>
      <c r="H144" s="69"/>
      <c r="I144" s="69"/>
      <c r="J144" s="70">
        <f t="shared" ref="J144:L147" si="22">J145</f>
        <v>82.6</v>
      </c>
      <c r="K144" s="70">
        <f t="shared" si="22"/>
        <v>82.6</v>
      </c>
      <c r="L144" s="70">
        <f t="shared" si="22"/>
        <v>82.6</v>
      </c>
    </row>
    <row r="145" spans="1:12" ht="24">
      <c r="A145" s="64" t="s">
        <v>199</v>
      </c>
      <c r="B145" s="69" t="s">
        <v>227</v>
      </c>
      <c r="C145" s="69" t="s">
        <v>181</v>
      </c>
      <c r="D145" s="69" t="s">
        <v>196</v>
      </c>
      <c r="E145" s="135" t="s">
        <v>241</v>
      </c>
      <c r="F145" s="64">
        <v>120</v>
      </c>
      <c r="G145" s="69"/>
      <c r="H145" s="69"/>
      <c r="I145" s="69"/>
      <c r="J145" s="70">
        <f t="shared" si="22"/>
        <v>82.6</v>
      </c>
      <c r="K145" s="70">
        <f t="shared" si="22"/>
        <v>82.6</v>
      </c>
      <c r="L145" s="70">
        <f t="shared" si="22"/>
        <v>82.6</v>
      </c>
    </row>
    <row r="146" spans="1:12">
      <c r="A146" s="78" t="s">
        <v>237</v>
      </c>
      <c r="B146" s="69" t="s">
        <v>227</v>
      </c>
      <c r="C146" s="69" t="s">
        <v>181</v>
      </c>
      <c r="D146" s="69" t="s">
        <v>196</v>
      </c>
      <c r="E146" s="135" t="s">
        <v>241</v>
      </c>
      <c r="F146" s="64">
        <v>120</v>
      </c>
      <c r="G146" s="81" t="s">
        <v>193</v>
      </c>
      <c r="H146" s="69"/>
      <c r="I146" s="69"/>
      <c r="J146" s="70">
        <f t="shared" si="22"/>
        <v>82.6</v>
      </c>
      <c r="K146" s="70">
        <f t="shared" si="22"/>
        <v>82.6</v>
      </c>
      <c r="L146" s="70">
        <f t="shared" si="22"/>
        <v>82.6</v>
      </c>
    </row>
    <row r="147" spans="1:12">
      <c r="A147" s="80" t="s">
        <v>238</v>
      </c>
      <c r="B147" s="69" t="s">
        <v>227</v>
      </c>
      <c r="C147" s="69" t="s">
        <v>181</v>
      </c>
      <c r="D147" s="69" t="s">
        <v>196</v>
      </c>
      <c r="E147" s="135" t="s">
        <v>241</v>
      </c>
      <c r="F147" s="64">
        <v>120</v>
      </c>
      <c r="G147" s="81" t="s">
        <v>193</v>
      </c>
      <c r="H147" s="69" t="s">
        <v>239</v>
      </c>
      <c r="I147" s="69"/>
      <c r="J147" s="70">
        <f t="shared" si="22"/>
        <v>82.6</v>
      </c>
      <c r="K147" s="70">
        <f t="shared" si="22"/>
        <v>82.6</v>
      </c>
      <c r="L147" s="70">
        <f t="shared" si="22"/>
        <v>82.6</v>
      </c>
    </row>
    <row r="148" spans="1:12" ht="36">
      <c r="A148" s="64" t="s">
        <v>44</v>
      </c>
      <c r="B148" s="69" t="s">
        <v>227</v>
      </c>
      <c r="C148" s="69" t="s">
        <v>181</v>
      </c>
      <c r="D148" s="69" t="s">
        <v>196</v>
      </c>
      <c r="E148" s="135" t="s">
        <v>241</v>
      </c>
      <c r="F148" s="64">
        <v>120</v>
      </c>
      <c r="G148" s="81" t="s">
        <v>193</v>
      </c>
      <c r="H148" s="69" t="s">
        <v>239</v>
      </c>
      <c r="I148" s="69">
        <v>912</v>
      </c>
      <c r="J148" s="70">
        <f ca="1">'Приложение 2'!J55</f>
        <v>82.6</v>
      </c>
      <c r="K148" s="70">
        <f ca="1">'Приложение 2'!K55</f>
        <v>82.6</v>
      </c>
      <c r="L148" s="70">
        <f ca="1">'Приложение 2'!L55</f>
        <v>82.6</v>
      </c>
    </row>
    <row r="149" spans="1:12" ht="36">
      <c r="A149" s="83" t="s">
        <v>214</v>
      </c>
      <c r="B149" s="69" t="s">
        <v>227</v>
      </c>
      <c r="C149" s="69" t="s">
        <v>181</v>
      </c>
      <c r="D149" s="69" t="s">
        <v>196</v>
      </c>
      <c r="E149" s="135" t="s">
        <v>241</v>
      </c>
      <c r="F149" s="64">
        <v>200</v>
      </c>
      <c r="G149" s="69"/>
      <c r="H149" s="69"/>
      <c r="I149" s="69"/>
      <c r="J149" s="70">
        <f t="shared" ref="J149:L152" si="23">J150</f>
        <v>10</v>
      </c>
      <c r="K149" s="70">
        <f t="shared" si="23"/>
        <v>13.4</v>
      </c>
      <c r="L149" s="70">
        <f t="shared" si="23"/>
        <v>13.4</v>
      </c>
    </row>
    <row r="150" spans="1:12" ht="36">
      <c r="A150" s="64" t="s">
        <v>215</v>
      </c>
      <c r="B150" s="69" t="s">
        <v>227</v>
      </c>
      <c r="C150" s="69" t="s">
        <v>181</v>
      </c>
      <c r="D150" s="69" t="s">
        <v>196</v>
      </c>
      <c r="E150" s="135" t="s">
        <v>241</v>
      </c>
      <c r="F150" s="64">
        <v>240</v>
      </c>
      <c r="G150" s="69"/>
      <c r="H150" s="69"/>
      <c r="I150" s="69"/>
      <c r="J150" s="70">
        <f t="shared" si="23"/>
        <v>10</v>
      </c>
      <c r="K150" s="70">
        <f t="shared" si="23"/>
        <v>13.4</v>
      </c>
      <c r="L150" s="70">
        <f t="shared" si="23"/>
        <v>13.4</v>
      </c>
    </row>
    <row r="151" spans="1:12">
      <c r="A151" s="78" t="s">
        <v>237</v>
      </c>
      <c r="B151" s="69" t="s">
        <v>227</v>
      </c>
      <c r="C151" s="69" t="s">
        <v>181</v>
      </c>
      <c r="D151" s="69" t="s">
        <v>196</v>
      </c>
      <c r="E151" s="135" t="s">
        <v>241</v>
      </c>
      <c r="F151" s="64">
        <v>240</v>
      </c>
      <c r="G151" s="81" t="s">
        <v>193</v>
      </c>
      <c r="H151" s="69"/>
      <c r="I151" s="69"/>
      <c r="J151" s="70">
        <f t="shared" si="23"/>
        <v>10</v>
      </c>
      <c r="K151" s="70">
        <f t="shared" si="23"/>
        <v>13.4</v>
      </c>
      <c r="L151" s="70">
        <f t="shared" si="23"/>
        <v>13.4</v>
      </c>
    </row>
    <row r="152" spans="1:12">
      <c r="A152" s="80" t="s">
        <v>238</v>
      </c>
      <c r="B152" s="69" t="s">
        <v>227</v>
      </c>
      <c r="C152" s="69" t="s">
        <v>181</v>
      </c>
      <c r="D152" s="69" t="s">
        <v>196</v>
      </c>
      <c r="E152" s="135" t="s">
        <v>241</v>
      </c>
      <c r="F152" s="64">
        <v>240</v>
      </c>
      <c r="G152" s="81" t="s">
        <v>193</v>
      </c>
      <c r="H152" s="69" t="s">
        <v>239</v>
      </c>
      <c r="I152" s="69"/>
      <c r="J152" s="70">
        <f t="shared" si="23"/>
        <v>10</v>
      </c>
      <c r="K152" s="70">
        <f t="shared" si="23"/>
        <v>13.4</v>
      </c>
      <c r="L152" s="70">
        <f t="shared" si="23"/>
        <v>13.4</v>
      </c>
    </row>
    <row r="153" spans="1:12" ht="36">
      <c r="A153" s="64" t="s">
        <v>44</v>
      </c>
      <c r="B153" s="69" t="s">
        <v>227</v>
      </c>
      <c r="C153" s="69" t="s">
        <v>181</v>
      </c>
      <c r="D153" s="69" t="s">
        <v>196</v>
      </c>
      <c r="E153" s="135" t="s">
        <v>241</v>
      </c>
      <c r="F153" s="64">
        <v>240</v>
      </c>
      <c r="G153" s="81" t="s">
        <v>193</v>
      </c>
      <c r="H153" s="69" t="s">
        <v>239</v>
      </c>
      <c r="I153" s="69">
        <v>912</v>
      </c>
      <c r="J153" s="70">
        <f ca="1">'Приложение 2'!J57</f>
        <v>10</v>
      </c>
      <c r="K153" s="70">
        <f ca="1">'Приложение 2'!K57</f>
        <v>13.4</v>
      </c>
      <c r="L153" s="70">
        <f ca="1">'Приложение 2'!L57</f>
        <v>13.4</v>
      </c>
    </row>
  </sheetData>
  <mergeCells count="10">
    <mergeCell ref="F1:L1"/>
    <mergeCell ref="A3:L3"/>
    <mergeCell ref="F4:L4"/>
    <mergeCell ref="A5:A6"/>
    <mergeCell ref="B5:E6"/>
    <mergeCell ref="F5:F6"/>
    <mergeCell ref="G5:G6"/>
    <mergeCell ref="H5:H6"/>
    <mergeCell ref="I5:I6"/>
    <mergeCell ref="J5:L5"/>
  </mergeCells>
  <phoneticPr fontId="0" type="noConversion"/>
  <pageMargins left="0.43333333333333302" right="0.23611111111111099" top="0.70277777777777795" bottom="1.2208333333333301" header="0.3" footer="0.51180555555555496"/>
  <pageSetup paperSize="9" scale="91" firstPageNumber="0" orientation="portrait" horizontalDpi="300" verticalDpi="300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K150"/>
  <sheetViews>
    <sheetView view="pageBreakPreview" topLeftCell="A2" zoomScaleNormal="100" workbookViewId="0">
      <selection activeCell="I7" sqref="I7"/>
    </sheetView>
  </sheetViews>
  <sheetFormatPr defaultColWidth="9" defaultRowHeight="12.75"/>
  <cols>
    <col min="1" max="1" width="37.5" style="57" customWidth="1"/>
    <col min="2" max="4" width="4.1640625" style="57" customWidth="1"/>
    <col min="5" max="5" width="8.33203125" style="129" customWidth="1"/>
    <col min="6" max="7" width="4.1640625" style="130" customWidth="1"/>
    <col min="8" max="8" width="5.33203125" style="130" customWidth="1"/>
    <col min="9" max="11" width="14" style="57" customWidth="1"/>
  </cols>
  <sheetData>
    <row r="1" spans="1:11" ht="104.25" customHeight="1">
      <c r="A1" s="58"/>
      <c r="B1" s="59"/>
      <c r="C1" s="59"/>
      <c r="D1" s="59"/>
      <c r="E1" s="131"/>
      <c r="F1" s="213" t="s">
        <v>50</v>
      </c>
      <c r="G1" s="213"/>
      <c r="H1" s="213"/>
      <c r="I1" s="213"/>
      <c r="J1" s="213"/>
      <c r="K1" s="213"/>
    </row>
    <row r="2" spans="1:11" ht="84" customHeight="1">
      <c r="A2" s="214" t="s">
        <v>51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</row>
    <row r="3" spans="1:11" ht="15" customHeight="1">
      <c r="A3" s="61"/>
      <c r="B3" s="61"/>
      <c r="C3" s="61"/>
      <c r="D3" s="61"/>
      <c r="E3" s="61"/>
      <c r="F3" s="215"/>
      <c r="G3" s="215"/>
      <c r="H3" s="215"/>
      <c r="I3" s="215"/>
      <c r="J3" s="215"/>
      <c r="K3" s="215"/>
    </row>
    <row r="4" spans="1:11" ht="19.899999999999999" customHeight="1">
      <c r="A4" s="211" t="s">
        <v>103</v>
      </c>
      <c r="B4" s="211" t="s">
        <v>179</v>
      </c>
      <c r="C4" s="211"/>
      <c r="D4" s="211"/>
      <c r="E4" s="211"/>
      <c r="F4" s="211" t="s">
        <v>177</v>
      </c>
      <c r="G4" s="211" t="s">
        <v>178</v>
      </c>
      <c r="H4" s="216" t="s">
        <v>176</v>
      </c>
      <c r="I4" s="211" t="s">
        <v>104</v>
      </c>
      <c r="J4" s="211"/>
      <c r="K4" s="211"/>
    </row>
    <row r="5" spans="1:11" ht="16.350000000000001" customHeight="1">
      <c r="A5" s="211"/>
      <c r="B5" s="211"/>
      <c r="C5" s="211"/>
      <c r="D5" s="211"/>
      <c r="E5" s="211"/>
      <c r="F5" s="211"/>
      <c r="G5" s="211"/>
      <c r="H5" s="216"/>
      <c r="I5" s="62" t="s">
        <v>105</v>
      </c>
      <c r="J5" s="62" t="s">
        <v>106</v>
      </c>
      <c r="K5" s="62" t="s">
        <v>107</v>
      </c>
    </row>
    <row r="6" spans="1:11" ht="14.45" customHeight="1">
      <c r="A6" s="63" t="s">
        <v>181</v>
      </c>
      <c r="B6" s="63">
        <v>2</v>
      </c>
      <c r="C6" s="63">
        <v>3</v>
      </c>
      <c r="D6" s="63">
        <v>4</v>
      </c>
      <c r="E6" s="63">
        <v>5</v>
      </c>
      <c r="F6" s="132" t="s">
        <v>182</v>
      </c>
      <c r="G6" s="132" t="s">
        <v>183</v>
      </c>
      <c r="H6" s="132" t="s">
        <v>184</v>
      </c>
      <c r="I6" s="63">
        <v>9</v>
      </c>
      <c r="J6" s="63">
        <v>10</v>
      </c>
      <c r="K6" s="63">
        <v>11</v>
      </c>
    </row>
    <row r="7" spans="1:11" ht="14.45" customHeight="1">
      <c r="A7" s="64" t="s">
        <v>189</v>
      </c>
      <c r="B7" s="64"/>
      <c r="C7" s="64"/>
      <c r="D7" s="64"/>
      <c r="E7" s="65"/>
      <c r="F7" s="69"/>
      <c r="G7" s="69"/>
      <c r="H7" s="69"/>
      <c r="I7" s="163">
        <f>I17+I61+I8</f>
        <v>1611.9</v>
      </c>
      <c r="J7" s="163">
        <f>J17+J61+J8</f>
        <v>1448.96</v>
      </c>
      <c r="K7" s="163">
        <f>K17+K61+K8</f>
        <v>1463.24</v>
      </c>
    </row>
    <row r="8" spans="1:11" ht="89.25" customHeight="1">
      <c r="A8" s="64" t="s">
        <v>251</v>
      </c>
      <c r="B8" s="64" t="s">
        <v>252</v>
      </c>
      <c r="C8" s="64"/>
      <c r="D8" s="64"/>
      <c r="E8" s="65"/>
      <c r="F8" s="69"/>
      <c r="G8" s="69"/>
      <c r="H8" s="164"/>
      <c r="I8" s="165">
        <f t="shared" ref="I8:K15" si="0">I9</f>
        <v>495.1</v>
      </c>
      <c r="J8" s="165">
        <f t="shared" si="0"/>
        <v>563.20000000000005</v>
      </c>
      <c r="K8" s="165">
        <f t="shared" si="0"/>
        <v>563.20000000000005</v>
      </c>
    </row>
    <row r="9" spans="1:11" ht="89.25" customHeight="1">
      <c r="A9" s="64" t="s">
        <v>251</v>
      </c>
      <c r="B9" s="64" t="s">
        <v>252</v>
      </c>
      <c r="C9" s="64" t="s">
        <v>254</v>
      </c>
      <c r="D9" s="64"/>
      <c r="E9" s="65"/>
      <c r="F9" s="69"/>
      <c r="G9" s="69"/>
      <c r="H9" s="164"/>
      <c r="I9" s="165">
        <f t="shared" si="0"/>
        <v>495.1</v>
      </c>
      <c r="J9" s="165">
        <f t="shared" si="0"/>
        <v>563.20000000000005</v>
      </c>
      <c r="K9" s="165">
        <f t="shared" si="0"/>
        <v>563.20000000000005</v>
      </c>
    </row>
    <row r="10" spans="1:11" ht="117.75" customHeight="1">
      <c r="A10" s="64" t="s">
        <v>41</v>
      </c>
      <c r="B10" s="64" t="s">
        <v>252</v>
      </c>
      <c r="C10" s="64" t="s">
        <v>254</v>
      </c>
      <c r="D10" s="64" t="s">
        <v>191</v>
      </c>
      <c r="E10" s="65"/>
      <c r="F10" s="69"/>
      <c r="G10" s="69"/>
      <c r="H10" s="164"/>
      <c r="I10" s="165">
        <f t="shared" si="0"/>
        <v>495.1</v>
      </c>
      <c r="J10" s="165">
        <f t="shared" si="0"/>
        <v>563.20000000000005</v>
      </c>
      <c r="K10" s="165">
        <f t="shared" si="0"/>
        <v>563.20000000000005</v>
      </c>
    </row>
    <row r="11" spans="1:11" ht="132.75" customHeight="1">
      <c r="A11" s="64" t="s">
        <v>255</v>
      </c>
      <c r="B11" s="64" t="s">
        <v>252</v>
      </c>
      <c r="C11" s="64" t="s">
        <v>254</v>
      </c>
      <c r="D11" s="64" t="s">
        <v>191</v>
      </c>
      <c r="E11" s="65" t="s">
        <v>256</v>
      </c>
      <c r="F11" s="69"/>
      <c r="G11" s="69"/>
      <c r="H11" s="164"/>
      <c r="I11" s="165">
        <f t="shared" si="0"/>
        <v>495.1</v>
      </c>
      <c r="J11" s="165">
        <f t="shared" si="0"/>
        <v>563.20000000000005</v>
      </c>
      <c r="K11" s="165">
        <f t="shared" si="0"/>
        <v>563.20000000000005</v>
      </c>
    </row>
    <row r="12" spans="1:11" ht="23.25" customHeight="1">
      <c r="A12" s="64" t="s">
        <v>214</v>
      </c>
      <c r="B12" s="64" t="s">
        <v>252</v>
      </c>
      <c r="C12" s="64" t="s">
        <v>254</v>
      </c>
      <c r="D12" s="64" t="s">
        <v>191</v>
      </c>
      <c r="E12" s="65" t="s">
        <v>256</v>
      </c>
      <c r="F12" s="69"/>
      <c r="G12" s="69"/>
      <c r="H12" s="164"/>
      <c r="I12" s="165">
        <f t="shared" si="0"/>
        <v>495.1</v>
      </c>
      <c r="J12" s="165">
        <f t="shared" si="0"/>
        <v>563.20000000000005</v>
      </c>
      <c r="K12" s="165">
        <f t="shared" si="0"/>
        <v>563.20000000000005</v>
      </c>
    </row>
    <row r="13" spans="1:11" ht="22.5" customHeight="1">
      <c r="A13" s="64" t="s">
        <v>215</v>
      </c>
      <c r="B13" s="64" t="s">
        <v>252</v>
      </c>
      <c r="C13" s="64" t="s">
        <v>254</v>
      </c>
      <c r="D13" s="64" t="s">
        <v>191</v>
      </c>
      <c r="E13" s="65" t="s">
        <v>256</v>
      </c>
      <c r="F13" s="69"/>
      <c r="G13" s="69"/>
      <c r="H13" s="164"/>
      <c r="I13" s="165">
        <f t="shared" si="0"/>
        <v>495.1</v>
      </c>
      <c r="J13" s="165">
        <f t="shared" si="0"/>
        <v>563.20000000000005</v>
      </c>
      <c r="K13" s="165">
        <f t="shared" si="0"/>
        <v>563.20000000000005</v>
      </c>
    </row>
    <row r="14" spans="1:11" ht="12.75" customHeight="1">
      <c r="A14" s="64" t="s">
        <v>248</v>
      </c>
      <c r="B14" s="64" t="s">
        <v>252</v>
      </c>
      <c r="C14" s="64" t="s">
        <v>254</v>
      </c>
      <c r="D14" s="64" t="s">
        <v>191</v>
      </c>
      <c r="E14" s="65" t="s">
        <v>256</v>
      </c>
      <c r="F14" s="69" t="s">
        <v>206</v>
      </c>
      <c r="G14" s="69"/>
      <c r="H14" s="166"/>
      <c r="I14" s="167">
        <f t="shared" si="0"/>
        <v>495.1</v>
      </c>
      <c r="J14" s="167">
        <f t="shared" si="0"/>
        <v>563.20000000000005</v>
      </c>
      <c r="K14" s="167">
        <f t="shared" si="0"/>
        <v>563.20000000000005</v>
      </c>
    </row>
    <row r="15" spans="1:11" ht="18.75" customHeight="1">
      <c r="A15" s="64" t="s">
        <v>249</v>
      </c>
      <c r="B15" s="64" t="s">
        <v>252</v>
      </c>
      <c r="C15" s="64" t="s">
        <v>254</v>
      </c>
      <c r="D15" s="64" t="s">
        <v>191</v>
      </c>
      <c r="E15" s="65" t="s">
        <v>256</v>
      </c>
      <c r="F15" s="69" t="s">
        <v>206</v>
      </c>
      <c r="G15" s="69" t="s">
        <v>250</v>
      </c>
      <c r="H15" s="166"/>
      <c r="I15" s="167">
        <f t="shared" si="0"/>
        <v>495.1</v>
      </c>
      <c r="J15" s="167">
        <f t="shared" si="0"/>
        <v>563.20000000000005</v>
      </c>
      <c r="K15" s="167">
        <f t="shared" si="0"/>
        <v>563.20000000000005</v>
      </c>
    </row>
    <row r="16" spans="1:11" ht="26.25" customHeight="1">
      <c r="A16" s="64" t="s">
        <v>44</v>
      </c>
      <c r="B16" s="64" t="s">
        <v>252</v>
      </c>
      <c r="C16" s="64" t="s">
        <v>254</v>
      </c>
      <c r="D16" s="64" t="s">
        <v>191</v>
      </c>
      <c r="E16" s="65" t="s">
        <v>256</v>
      </c>
      <c r="F16" s="69" t="s">
        <v>250</v>
      </c>
      <c r="G16" s="69" t="s">
        <v>250</v>
      </c>
      <c r="H16" s="166" t="s">
        <v>45</v>
      </c>
      <c r="I16" s="167">
        <f ca="1">'Приложение 2'!J71</f>
        <v>495.1</v>
      </c>
      <c r="J16" s="167">
        <f ca="1">'Приложение 2'!K71</f>
        <v>563.20000000000005</v>
      </c>
      <c r="K16" s="167">
        <f ca="1">'Приложение 2'!L71</f>
        <v>563.20000000000005</v>
      </c>
    </row>
    <row r="17" spans="1:11" ht="63" customHeight="1">
      <c r="A17" s="64" t="s">
        <v>194</v>
      </c>
      <c r="B17" s="69">
        <v>65</v>
      </c>
      <c r="C17" s="69"/>
      <c r="D17" s="69"/>
      <c r="E17" s="135"/>
      <c r="F17" s="69"/>
      <c r="G17" s="69"/>
      <c r="H17" s="164"/>
      <c r="I17" s="70">
        <f>I18+I30</f>
        <v>856</v>
      </c>
      <c r="J17" s="70">
        <f>J18+J30</f>
        <v>659.7</v>
      </c>
      <c r="K17" s="70">
        <f>K18+K30</f>
        <v>667.4</v>
      </c>
    </row>
    <row r="18" spans="1:11" ht="48">
      <c r="A18" s="64" t="s">
        <v>195</v>
      </c>
      <c r="B18" s="69">
        <v>65</v>
      </c>
      <c r="C18" s="69" t="s">
        <v>181</v>
      </c>
      <c r="D18" s="69" t="s">
        <v>196</v>
      </c>
      <c r="E18" s="135"/>
      <c r="F18" s="69"/>
      <c r="G18" s="69"/>
      <c r="H18" s="164"/>
      <c r="I18" s="70">
        <f t="shared" ref="I18:K21" si="1">I19</f>
        <v>331.2</v>
      </c>
      <c r="J18" s="70">
        <f t="shared" si="1"/>
        <v>331.2</v>
      </c>
      <c r="K18" s="70">
        <f t="shared" si="1"/>
        <v>331.5</v>
      </c>
    </row>
    <row r="19" spans="1:11" ht="24">
      <c r="A19" s="64" t="s">
        <v>197</v>
      </c>
      <c r="B19" s="69">
        <v>65</v>
      </c>
      <c r="C19" s="69" t="s">
        <v>181</v>
      </c>
      <c r="D19" s="69" t="s">
        <v>196</v>
      </c>
      <c r="E19" s="135">
        <v>41150</v>
      </c>
      <c r="F19" s="69"/>
      <c r="G19" s="69"/>
      <c r="H19" s="164"/>
      <c r="I19" s="70">
        <f t="shared" si="1"/>
        <v>331.2</v>
      </c>
      <c r="J19" s="70">
        <f t="shared" si="1"/>
        <v>331.2</v>
      </c>
      <c r="K19" s="70">
        <f t="shared" si="1"/>
        <v>331.5</v>
      </c>
    </row>
    <row r="20" spans="1:11" ht="72">
      <c r="A20" s="64" t="s">
        <v>198</v>
      </c>
      <c r="B20" s="69">
        <v>65</v>
      </c>
      <c r="C20" s="69" t="s">
        <v>181</v>
      </c>
      <c r="D20" s="69" t="s">
        <v>196</v>
      </c>
      <c r="E20" s="135">
        <v>41150</v>
      </c>
      <c r="F20" s="69"/>
      <c r="G20" s="69"/>
      <c r="H20" s="164"/>
      <c r="I20" s="70">
        <f t="shared" si="1"/>
        <v>331.2</v>
      </c>
      <c r="J20" s="70">
        <f t="shared" si="1"/>
        <v>331.2</v>
      </c>
      <c r="K20" s="70">
        <f t="shared" si="1"/>
        <v>331.5</v>
      </c>
    </row>
    <row r="21" spans="1:11" ht="36">
      <c r="A21" s="64" t="s">
        <v>199</v>
      </c>
      <c r="B21" s="69">
        <v>65</v>
      </c>
      <c r="C21" s="69" t="s">
        <v>181</v>
      </c>
      <c r="D21" s="69" t="s">
        <v>196</v>
      </c>
      <c r="E21" s="135">
        <v>41150</v>
      </c>
      <c r="F21" s="69"/>
      <c r="G21" s="69"/>
      <c r="H21" s="164"/>
      <c r="I21" s="70">
        <f t="shared" si="1"/>
        <v>331.2</v>
      </c>
      <c r="J21" s="70">
        <f t="shared" si="1"/>
        <v>331.2</v>
      </c>
      <c r="K21" s="70">
        <f t="shared" si="1"/>
        <v>331.5</v>
      </c>
    </row>
    <row r="22" spans="1:11">
      <c r="A22" s="64" t="s">
        <v>190</v>
      </c>
      <c r="B22" s="69">
        <v>65</v>
      </c>
      <c r="C22" s="69" t="s">
        <v>181</v>
      </c>
      <c r="D22" s="69" t="s">
        <v>196</v>
      </c>
      <c r="E22" s="135">
        <v>41150</v>
      </c>
      <c r="F22" s="69" t="s">
        <v>191</v>
      </c>
      <c r="G22" s="69"/>
      <c r="H22" s="164"/>
      <c r="I22" s="70">
        <f>I23+I27</f>
        <v>331.2</v>
      </c>
      <c r="J22" s="70">
        <f>J23</f>
        <v>331.2</v>
      </c>
      <c r="K22" s="70">
        <f>K23</f>
        <v>331.5</v>
      </c>
    </row>
    <row r="23" spans="1:11" ht="36.75" customHeight="1">
      <c r="A23" s="64" t="s">
        <v>192</v>
      </c>
      <c r="B23" s="69">
        <v>65</v>
      </c>
      <c r="C23" s="69" t="s">
        <v>181</v>
      </c>
      <c r="D23" s="69" t="s">
        <v>196</v>
      </c>
      <c r="E23" s="135">
        <v>41150</v>
      </c>
      <c r="F23" s="69" t="s">
        <v>191</v>
      </c>
      <c r="G23" s="69" t="s">
        <v>193</v>
      </c>
      <c r="H23" s="164"/>
      <c r="I23" s="70">
        <f>I24</f>
        <v>211.2</v>
      </c>
      <c r="J23" s="70">
        <f>J24</f>
        <v>331.2</v>
      </c>
      <c r="K23" s="70">
        <f>K24</f>
        <v>331.5</v>
      </c>
    </row>
    <row r="24" spans="1:11" ht="36">
      <c r="A24" s="64" t="s">
        <v>44</v>
      </c>
      <c r="B24" s="69">
        <v>65</v>
      </c>
      <c r="C24" s="69" t="s">
        <v>181</v>
      </c>
      <c r="D24" s="69" t="s">
        <v>196</v>
      </c>
      <c r="E24" s="135">
        <v>41150</v>
      </c>
      <c r="F24" s="69" t="s">
        <v>191</v>
      </c>
      <c r="G24" s="69" t="s">
        <v>193</v>
      </c>
      <c r="H24" s="69">
        <v>912</v>
      </c>
      <c r="I24" s="160">
        <f ca="1">'Приложение 2'!J14</f>
        <v>211.2</v>
      </c>
      <c r="J24" s="160">
        <f ca="1">'Приложение 2'!K14</f>
        <v>331.2</v>
      </c>
      <c r="K24" s="160">
        <f ca="1">'Приложение 2'!L14</f>
        <v>331.5</v>
      </c>
    </row>
    <row r="25" spans="1:11" ht="24">
      <c r="A25" s="64" t="s">
        <v>201</v>
      </c>
      <c r="B25" s="69" t="s">
        <v>202</v>
      </c>
      <c r="C25" s="69" t="s">
        <v>181</v>
      </c>
      <c r="D25" s="69" t="s">
        <v>196</v>
      </c>
      <c r="E25" s="69" t="s">
        <v>203</v>
      </c>
      <c r="F25" s="64"/>
      <c r="G25" s="69"/>
      <c r="H25" s="69"/>
      <c r="I25" s="168">
        <f>I26</f>
        <v>120</v>
      </c>
      <c r="J25" s="168"/>
      <c r="K25" s="168"/>
    </row>
    <row r="26" spans="1:11" ht="60">
      <c r="A26" s="74" t="s">
        <v>204</v>
      </c>
      <c r="B26" s="69" t="s">
        <v>202</v>
      </c>
      <c r="C26" s="69" t="s">
        <v>181</v>
      </c>
      <c r="D26" s="69" t="s">
        <v>196</v>
      </c>
      <c r="E26" s="69" t="s">
        <v>203</v>
      </c>
      <c r="F26" s="64"/>
      <c r="G26" s="69"/>
      <c r="H26" s="69"/>
      <c r="I26" s="169">
        <f>I27</f>
        <v>120</v>
      </c>
      <c r="J26" s="169"/>
      <c r="K26" s="169"/>
    </row>
    <row r="27" spans="1:11">
      <c r="A27" s="64" t="s">
        <v>190</v>
      </c>
      <c r="B27" s="69" t="s">
        <v>202</v>
      </c>
      <c r="C27" s="69" t="s">
        <v>181</v>
      </c>
      <c r="D27" s="69" t="s">
        <v>196</v>
      </c>
      <c r="E27" s="69" t="s">
        <v>203</v>
      </c>
      <c r="F27" s="64">
        <v>1</v>
      </c>
      <c r="G27" s="69" t="s">
        <v>191</v>
      </c>
      <c r="H27" s="69"/>
      <c r="I27" s="169">
        <f>I28</f>
        <v>120</v>
      </c>
      <c r="J27" s="169"/>
      <c r="K27" s="169"/>
    </row>
    <row r="28" spans="1:11" ht="48">
      <c r="A28" s="64" t="s">
        <v>192</v>
      </c>
      <c r="B28" s="69" t="s">
        <v>202</v>
      </c>
      <c r="C28" s="69" t="s">
        <v>181</v>
      </c>
      <c r="D28" s="69" t="s">
        <v>196</v>
      </c>
      <c r="E28" s="69" t="s">
        <v>203</v>
      </c>
      <c r="F28" s="64">
        <v>1</v>
      </c>
      <c r="G28" s="69" t="s">
        <v>193</v>
      </c>
      <c r="H28" s="69" t="s">
        <v>193</v>
      </c>
      <c r="I28" s="169">
        <f>I29</f>
        <v>120</v>
      </c>
      <c r="J28" s="169"/>
      <c r="K28" s="169"/>
    </row>
    <row r="29" spans="1:11" ht="36">
      <c r="A29" s="64" t="s">
        <v>46</v>
      </c>
      <c r="B29" s="69" t="s">
        <v>202</v>
      </c>
      <c r="C29" s="69" t="s">
        <v>181</v>
      </c>
      <c r="D29" s="69" t="s">
        <v>196</v>
      </c>
      <c r="E29" s="69" t="s">
        <v>203</v>
      </c>
      <c r="F29" s="64">
        <v>1</v>
      </c>
      <c r="G29" s="69" t="s">
        <v>193</v>
      </c>
      <c r="H29" s="69" t="s">
        <v>45</v>
      </c>
      <c r="I29" s="169">
        <f ca="1">'Приложение 2'!J18</f>
        <v>120</v>
      </c>
      <c r="J29" s="169"/>
      <c r="K29" s="169"/>
    </row>
    <row r="30" spans="1:11" ht="72">
      <c r="A30" s="64" t="s">
        <v>208</v>
      </c>
      <c r="B30" s="69" t="s">
        <v>202</v>
      </c>
      <c r="C30" s="69" t="s">
        <v>109</v>
      </c>
      <c r="D30" s="69"/>
      <c r="E30" s="135"/>
      <c r="F30" s="69"/>
      <c r="G30" s="69"/>
      <c r="H30" s="69"/>
      <c r="I30" s="70">
        <f>I31+I37+I55+I48</f>
        <v>524.79999999999995</v>
      </c>
      <c r="J30" s="70">
        <f>J31+J37+J55</f>
        <v>328.5</v>
      </c>
      <c r="K30" s="70">
        <f>K31+K37+K55</f>
        <v>335.9</v>
      </c>
    </row>
    <row r="31" spans="1:11" ht="36">
      <c r="A31" s="64" t="s">
        <v>209</v>
      </c>
      <c r="B31" s="69" t="s">
        <v>202</v>
      </c>
      <c r="C31" s="69" t="s">
        <v>109</v>
      </c>
      <c r="D31" s="69" t="s">
        <v>196</v>
      </c>
      <c r="E31" s="135" t="s">
        <v>210</v>
      </c>
      <c r="F31" s="69"/>
      <c r="G31" s="69"/>
      <c r="H31" s="69"/>
      <c r="I31" s="70">
        <f t="shared" ref="I31:K35" si="2">I32</f>
        <v>273.39999999999998</v>
      </c>
      <c r="J31" s="70">
        <f t="shared" si="2"/>
        <v>223</v>
      </c>
      <c r="K31" s="70">
        <f t="shared" si="2"/>
        <v>250.2</v>
      </c>
    </row>
    <row r="32" spans="1:11" ht="72">
      <c r="A32" s="64" t="s">
        <v>198</v>
      </c>
      <c r="B32" s="69" t="s">
        <v>202</v>
      </c>
      <c r="C32" s="69" t="s">
        <v>109</v>
      </c>
      <c r="D32" s="69" t="s">
        <v>196</v>
      </c>
      <c r="E32" s="135" t="s">
        <v>210</v>
      </c>
      <c r="F32" s="69"/>
      <c r="G32" s="69"/>
      <c r="H32" s="69"/>
      <c r="I32" s="70">
        <f t="shared" si="2"/>
        <v>273.39999999999998</v>
      </c>
      <c r="J32" s="70">
        <f t="shared" si="2"/>
        <v>223</v>
      </c>
      <c r="K32" s="70">
        <f t="shared" si="2"/>
        <v>250.2</v>
      </c>
    </row>
    <row r="33" spans="1:11" ht="36">
      <c r="A33" s="64" t="s">
        <v>199</v>
      </c>
      <c r="B33" s="69" t="s">
        <v>202</v>
      </c>
      <c r="C33" s="69" t="s">
        <v>109</v>
      </c>
      <c r="D33" s="69" t="s">
        <v>196</v>
      </c>
      <c r="E33" s="135" t="s">
        <v>210</v>
      </c>
      <c r="F33" s="69"/>
      <c r="G33" s="69"/>
      <c r="H33" s="69"/>
      <c r="I33" s="70">
        <f t="shared" si="2"/>
        <v>273.39999999999998</v>
      </c>
      <c r="J33" s="70">
        <f t="shared" si="2"/>
        <v>223</v>
      </c>
      <c r="K33" s="70">
        <f t="shared" si="2"/>
        <v>250.2</v>
      </c>
    </row>
    <row r="34" spans="1:11">
      <c r="A34" s="64" t="s">
        <v>190</v>
      </c>
      <c r="B34" s="69" t="s">
        <v>202</v>
      </c>
      <c r="C34" s="69" t="s">
        <v>109</v>
      </c>
      <c r="D34" s="69" t="s">
        <v>196</v>
      </c>
      <c r="E34" s="135" t="s">
        <v>210</v>
      </c>
      <c r="F34" s="69" t="s">
        <v>191</v>
      </c>
      <c r="G34" s="69"/>
      <c r="H34" s="69"/>
      <c r="I34" s="70">
        <f t="shared" si="2"/>
        <v>273.39999999999998</v>
      </c>
      <c r="J34" s="70">
        <f t="shared" si="2"/>
        <v>223</v>
      </c>
      <c r="K34" s="70">
        <f t="shared" si="2"/>
        <v>250.2</v>
      </c>
    </row>
    <row r="35" spans="1:11" ht="61.5" customHeight="1">
      <c r="A35" s="64" t="s">
        <v>205</v>
      </c>
      <c r="B35" s="69" t="s">
        <v>202</v>
      </c>
      <c r="C35" s="69" t="s">
        <v>109</v>
      </c>
      <c r="D35" s="69" t="s">
        <v>196</v>
      </c>
      <c r="E35" s="135" t="s">
        <v>210</v>
      </c>
      <c r="F35" s="69" t="s">
        <v>191</v>
      </c>
      <c r="G35" s="69" t="s">
        <v>206</v>
      </c>
      <c r="H35" s="69"/>
      <c r="I35" s="70">
        <f t="shared" si="2"/>
        <v>273.39999999999998</v>
      </c>
      <c r="J35" s="70">
        <f t="shared" si="2"/>
        <v>223</v>
      </c>
      <c r="K35" s="70">
        <f t="shared" si="2"/>
        <v>250.2</v>
      </c>
    </row>
    <row r="36" spans="1:11" ht="36">
      <c r="A36" s="64" t="s">
        <v>44</v>
      </c>
      <c r="B36" s="69" t="s">
        <v>202</v>
      </c>
      <c r="C36" s="69" t="s">
        <v>109</v>
      </c>
      <c r="D36" s="69" t="s">
        <v>196</v>
      </c>
      <c r="E36" s="135" t="s">
        <v>210</v>
      </c>
      <c r="F36" s="69" t="s">
        <v>191</v>
      </c>
      <c r="G36" s="69" t="s">
        <v>206</v>
      </c>
      <c r="H36" s="69">
        <v>912</v>
      </c>
      <c r="I36" s="70">
        <f ca="1">'Приложение 2'!J24</f>
        <v>273.39999999999998</v>
      </c>
      <c r="J36" s="70">
        <f ca="1">'Приложение 2'!K24</f>
        <v>223</v>
      </c>
      <c r="K36" s="70">
        <f ca="1">'Приложение 2'!L24</f>
        <v>250.2</v>
      </c>
    </row>
    <row r="37" spans="1:11" ht="24">
      <c r="A37" s="64" t="s">
        <v>212</v>
      </c>
      <c r="B37" s="69" t="s">
        <v>202</v>
      </c>
      <c r="C37" s="69" t="s">
        <v>109</v>
      </c>
      <c r="D37" s="69" t="s">
        <v>196</v>
      </c>
      <c r="E37" s="135" t="s">
        <v>213</v>
      </c>
      <c r="F37" s="69"/>
      <c r="G37" s="69"/>
      <c r="H37" s="69"/>
      <c r="I37" s="70">
        <f>I38+I43</f>
        <v>131.19999999999999</v>
      </c>
      <c r="J37" s="70">
        <f>J38+J43</f>
        <v>105.3</v>
      </c>
      <c r="K37" s="70">
        <f>K38+K43</f>
        <v>85.5</v>
      </c>
    </row>
    <row r="38" spans="1:11" ht="36">
      <c r="A38" s="64" t="s">
        <v>214</v>
      </c>
      <c r="B38" s="69" t="s">
        <v>202</v>
      </c>
      <c r="C38" s="69" t="s">
        <v>109</v>
      </c>
      <c r="D38" s="69" t="s">
        <v>196</v>
      </c>
      <c r="E38" s="135" t="s">
        <v>213</v>
      </c>
      <c r="F38" s="69"/>
      <c r="G38" s="69"/>
      <c r="H38" s="69"/>
      <c r="I38" s="70">
        <f t="shared" ref="I38:K41" si="3">I39</f>
        <v>80.7</v>
      </c>
      <c r="J38" s="70">
        <f t="shared" si="3"/>
        <v>61.4</v>
      </c>
      <c r="K38" s="70">
        <f t="shared" si="3"/>
        <v>41.6</v>
      </c>
    </row>
    <row r="39" spans="1:11" ht="36">
      <c r="A39" s="64" t="s">
        <v>215</v>
      </c>
      <c r="B39" s="69" t="s">
        <v>202</v>
      </c>
      <c r="C39" s="69" t="s">
        <v>109</v>
      </c>
      <c r="D39" s="69" t="s">
        <v>196</v>
      </c>
      <c r="E39" s="135" t="s">
        <v>213</v>
      </c>
      <c r="F39" s="69"/>
      <c r="G39" s="69"/>
      <c r="H39" s="69"/>
      <c r="I39" s="70">
        <f t="shared" si="3"/>
        <v>80.7</v>
      </c>
      <c r="J39" s="70">
        <f t="shared" si="3"/>
        <v>61.4</v>
      </c>
      <c r="K39" s="70">
        <f t="shared" si="3"/>
        <v>41.6</v>
      </c>
    </row>
    <row r="40" spans="1:11">
      <c r="A40" s="64" t="s">
        <v>190</v>
      </c>
      <c r="B40" s="69" t="s">
        <v>202</v>
      </c>
      <c r="C40" s="69" t="s">
        <v>109</v>
      </c>
      <c r="D40" s="69" t="s">
        <v>196</v>
      </c>
      <c r="E40" s="135" t="s">
        <v>213</v>
      </c>
      <c r="F40" s="69" t="s">
        <v>191</v>
      </c>
      <c r="G40" s="69"/>
      <c r="H40" s="69"/>
      <c r="I40" s="70">
        <f t="shared" si="3"/>
        <v>80.7</v>
      </c>
      <c r="J40" s="70">
        <f t="shared" si="3"/>
        <v>61.4</v>
      </c>
      <c r="K40" s="70">
        <f t="shared" si="3"/>
        <v>41.6</v>
      </c>
    </row>
    <row r="41" spans="1:11" ht="61.5" customHeight="1">
      <c r="A41" s="64" t="s">
        <v>205</v>
      </c>
      <c r="B41" s="69" t="s">
        <v>202</v>
      </c>
      <c r="C41" s="69" t="s">
        <v>109</v>
      </c>
      <c r="D41" s="69" t="s">
        <v>196</v>
      </c>
      <c r="E41" s="135" t="s">
        <v>213</v>
      </c>
      <c r="F41" s="69" t="s">
        <v>191</v>
      </c>
      <c r="G41" s="69" t="s">
        <v>206</v>
      </c>
      <c r="H41" s="69"/>
      <c r="I41" s="70">
        <f t="shared" si="3"/>
        <v>80.7</v>
      </c>
      <c r="J41" s="70">
        <f t="shared" si="3"/>
        <v>61.4</v>
      </c>
      <c r="K41" s="70">
        <f t="shared" si="3"/>
        <v>41.6</v>
      </c>
    </row>
    <row r="42" spans="1:11" ht="36">
      <c r="A42" s="64" t="s">
        <v>44</v>
      </c>
      <c r="B42" s="69" t="s">
        <v>202</v>
      </c>
      <c r="C42" s="69" t="s">
        <v>109</v>
      </c>
      <c r="D42" s="69" t="s">
        <v>196</v>
      </c>
      <c r="E42" s="135" t="s">
        <v>213</v>
      </c>
      <c r="F42" s="69" t="s">
        <v>191</v>
      </c>
      <c r="G42" s="69" t="s">
        <v>206</v>
      </c>
      <c r="H42" s="69">
        <v>912</v>
      </c>
      <c r="I42" s="70">
        <f ca="1">'Приложение 2'!J27</f>
        <v>80.7</v>
      </c>
      <c r="J42" s="70">
        <f ca="1">'Приложение 2'!K27</f>
        <v>61.4</v>
      </c>
      <c r="K42" s="70">
        <f ca="1">'Приложение 2'!L27</f>
        <v>41.6</v>
      </c>
    </row>
    <row r="43" spans="1:11">
      <c r="A43" s="64" t="s">
        <v>217</v>
      </c>
      <c r="B43" s="69" t="s">
        <v>202</v>
      </c>
      <c r="C43" s="69" t="s">
        <v>109</v>
      </c>
      <c r="D43" s="69" t="s">
        <v>196</v>
      </c>
      <c r="E43" s="135" t="s">
        <v>213</v>
      </c>
      <c r="F43" s="69"/>
      <c r="G43" s="69"/>
      <c r="H43" s="69"/>
      <c r="I43" s="70">
        <f t="shared" ref="I43:K46" si="4">I44</f>
        <v>50.5</v>
      </c>
      <c r="J43" s="70">
        <f t="shared" si="4"/>
        <v>43.9</v>
      </c>
      <c r="K43" s="70">
        <f t="shared" si="4"/>
        <v>43.9</v>
      </c>
    </row>
    <row r="44" spans="1:11">
      <c r="A44" s="64" t="s">
        <v>218</v>
      </c>
      <c r="B44" s="69" t="s">
        <v>202</v>
      </c>
      <c r="C44" s="69" t="s">
        <v>109</v>
      </c>
      <c r="D44" s="69" t="s">
        <v>196</v>
      </c>
      <c r="E44" s="135" t="s">
        <v>213</v>
      </c>
      <c r="F44" s="69"/>
      <c r="G44" s="69"/>
      <c r="H44" s="69"/>
      <c r="I44" s="70">
        <f t="shared" si="4"/>
        <v>50.5</v>
      </c>
      <c r="J44" s="70">
        <f t="shared" si="4"/>
        <v>43.9</v>
      </c>
      <c r="K44" s="70">
        <f t="shared" si="4"/>
        <v>43.9</v>
      </c>
    </row>
    <row r="45" spans="1:11">
      <c r="A45" s="64" t="s">
        <v>190</v>
      </c>
      <c r="B45" s="69" t="s">
        <v>202</v>
      </c>
      <c r="C45" s="69" t="s">
        <v>109</v>
      </c>
      <c r="D45" s="69" t="s">
        <v>196</v>
      </c>
      <c r="E45" s="135" t="s">
        <v>213</v>
      </c>
      <c r="F45" s="69" t="s">
        <v>191</v>
      </c>
      <c r="G45" s="69"/>
      <c r="H45" s="69"/>
      <c r="I45" s="70">
        <f t="shared" si="4"/>
        <v>50.5</v>
      </c>
      <c r="J45" s="70">
        <f t="shared" si="4"/>
        <v>43.9</v>
      </c>
      <c r="K45" s="70">
        <f t="shared" si="4"/>
        <v>43.9</v>
      </c>
    </row>
    <row r="46" spans="1:11" ht="63" customHeight="1">
      <c r="A46" s="64" t="s">
        <v>205</v>
      </c>
      <c r="B46" s="69" t="s">
        <v>202</v>
      </c>
      <c r="C46" s="69" t="s">
        <v>109</v>
      </c>
      <c r="D46" s="69" t="s">
        <v>196</v>
      </c>
      <c r="E46" s="135" t="s">
        <v>213</v>
      </c>
      <c r="F46" s="69" t="s">
        <v>191</v>
      </c>
      <c r="G46" s="69" t="s">
        <v>206</v>
      </c>
      <c r="H46" s="69"/>
      <c r="I46" s="70">
        <f t="shared" si="4"/>
        <v>50.5</v>
      </c>
      <c r="J46" s="70">
        <f t="shared" si="4"/>
        <v>43.9</v>
      </c>
      <c r="K46" s="70">
        <f t="shared" si="4"/>
        <v>43.9</v>
      </c>
    </row>
    <row r="47" spans="1:11" ht="36">
      <c r="A47" s="64" t="s">
        <v>44</v>
      </c>
      <c r="B47" s="69" t="s">
        <v>202</v>
      </c>
      <c r="C47" s="69" t="s">
        <v>109</v>
      </c>
      <c r="D47" s="69" t="s">
        <v>196</v>
      </c>
      <c r="E47" s="135" t="s">
        <v>213</v>
      </c>
      <c r="F47" s="69" t="s">
        <v>191</v>
      </c>
      <c r="G47" s="69" t="s">
        <v>206</v>
      </c>
      <c r="H47" s="69">
        <v>912</v>
      </c>
      <c r="I47" s="70">
        <f ca="1">'Приложение 2'!J29</f>
        <v>50.5</v>
      </c>
      <c r="J47" s="70">
        <f ca="1">'Приложение 2'!K29</f>
        <v>43.9</v>
      </c>
      <c r="K47" s="70">
        <f ca="1">'Приложение 2'!L29</f>
        <v>43.9</v>
      </c>
    </row>
    <row r="48" spans="1:11" ht="24">
      <c r="A48" s="64" t="s">
        <v>201</v>
      </c>
      <c r="B48" s="69" t="s">
        <v>202</v>
      </c>
      <c r="C48" s="69" t="s">
        <v>109</v>
      </c>
      <c r="D48" s="69" t="s">
        <v>196</v>
      </c>
      <c r="E48" s="69" t="s">
        <v>203</v>
      </c>
      <c r="F48" s="69"/>
      <c r="G48" s="69"/>
      <c r="H48" s="69"/>
      <c r="I48" s="70">
        <f t="shared" ref="I48:I53" si="5">I49</f>
        <v>120</v>
      </c>
      <c r="J48" s="70"/>
      <c r="K48" s="70"/>
    </row>
    <row r="49" spans="1:11" ht="60">
      <c r="A49" s="64" t="s">
        <v>221</v>
      </c>
      <c r="B49" s="69" t="s">
        <v>202</v>
      </c>
      <c r="C49" s="69" t="s">
        <v>109</v>
      </c>
      <c r="D49" s="69" t="s">
        <v>196</v>
      </c>
      <c r="E49" s="69" t="s">
        <v>203</v>
      </c>
      <c r="F49" s="69"/>
      <c r="G49" s="69"/>
      <c r="H49" s="69"/>
      <c r="I49" s="70">
        <f t="shared" si="5"/>
        <v>120</v>
      </c>
      <c r="J49" s="70"/>
      <c r="K49" s="70"/>
    </row>
    <row r="50" spans="1:11" ht="72">
      <c r="A50" s="64" t="s">
        <v>198</v>
      </c>
      <c r="B50" s="69" t="s">
        <v>202</v>
      </c>
      <c r="C50" s="69" t="s">
        <v>109</v>
      </c>
      <c r="D50" s="69" t="s">
        <v>196</v>
      </c>
      <c r="E50" s="69" t="s">
        <v>203</v>
      </c>
      <c r="F50" s="69"/>
      <c r="G50" s="69"/>
      <c r="H50" s="69"/>
      <c r="I50" s="70">
        <f t="shared" si="5"/>
        <v>120</v>
      </c>
      <c r="J50" s="70"/>
      <c r="K50" s="70"/>
    </row>
    <row r="51" spans="1:11" ht="36">
      <c r="A51" s="64" t="s">
        <v>199</v>
      </c>
      <c r="B51" s="69" t="s">
        <v>202</v>
      </c>
      <c r="C51" s="69" t="s">
        <v>109</v>
      </c>
      <c r="D51" s="69" t="s">
        <v>196</v>
      </c>
      <c r="E51" s="69" t="s">
        <v>203</v>
      </c>
      <c r="F51" s="69"/>
      <c r="G51" s="69"/>
      <c r="H51" s="69"/>
      <c r="I51" s="70">
        <f t="shared" si="5"/>
        <v>120</v>
      </c>
      <c r="J51" s="70"/>
      <c r="K51" s="70"/>
    </row>
    <row r="52" spans="1:11">
      <c r="A52" s="64" t="s">
        <v>190</v>
      </c>
      <c r="B52" s="69" t="s">
        <v>202</v>
      </c>
      <c r="C52" s="69" t="s">
        <v>109</v>
      </c>
      <c r="D52" s="69" t="s">
        <v>196</v>
      </c>
      <c r="E52" s="69" t="s">
        <v>203</v>
      </c>
      <c r="F52" s="69" t="s">
        <v>191</v>
      </c>
      <c r="G52" s="69"/>
      <c r="H52" s="69"/>
      <c r="I52" s="70">
        <f t="shared" si="5"/>
        <v>120</v>
      </c>
      <c r="J52" s="70"/>
      <c r="K52" s="70"/>
    </row>
    <row r="53" spans="1:11" ht="72">
      <c r="A53" s="64" t="s">
        <v>205</v>
      </c>
      <c r="B53" s="69" t="s">
        <v>202</v>
      </c>
      <c r="C53" s="69" t="s">
        <v>109</v>
      </c>
      <c r="D53" s="69" t="s">
        <v>196</v>
      </c>
      <c r="E53" s="69" t="s">
        <v>203</v>
      </c>
      <c r="F53" s="69" t="s">
        <v>191</v>
      </c>
      <c r="G53" s="69" t="s">
        <v>206</v>
      </c>
      <c r="H53" s="69"/>
      <c r="I53" s="70">
        <f t="shared" si="5"/>
        <v>120</v>
      </c>
      <c r="J53" s="70"/>
      <c r="K53" s="70"/>
    </row>
    <row r="54" spans="1:11" ht="36">
      <c r="A54" s="64" t="s">
        <v>46</v>
      </c>
      <c r="B54" s="69" t="s">
        <v>202</v>
      </c>
      <c r="C54" s="69" t="s">
        <v>109</v>
      </c>
      <c r="D54" s="69" t="s">
        <v>196</v>
      </c>
      <c r="E54" s="69" t="s">
        <v>203</v>
      </c>
      <c r="F54" s="69" t="s">
        <v>191</v>
      </c>
      <c r="G54" s="69" t="s">
        <v>206</v>
      </c>
      <c r="H54" s="69" t="s">
        <v>45</v>
      </c>
      <c r="I54" s="70">
        <f ca="1">'Приложение 2'!J33</f>
        <v>120</v>
      </c>
      <c r="J54" s="70"/>
      <c r="K54" s="70"/>
    </row>
    <row r="55" spans="1:11" ht="96">
      <c r="A55" s="64" t="s">
        <v>47</v>
      </c>
      <c r="B55" s="69" t="s">
        <v>202</v>
      </c>
      <c r="C55" s="69" t="s">
        <v>109</v>
      </c>
      <c r="D55" s="69" t="s">
        <v>196</v>
      </c>
      <c r="E55" s="135" t="s">
        <v>223</v>
      </c>
      <c r="F55" s="69"/>
      <c r="G55" s="69"/>
      <c r="H55" s="69"/>
      <c r="I55" s="70">
        <f t="shared" ref="I55:K59" si="6">I56</f>
        <v>0.2</v>
      </c>
      <c r="J55" s="70">
        <f t="shared" si="6"/>
        <v>0.2</v>
      </c>
      <c r="K55" s="70">
        <f t="shared" si="6"/>
        <v>0.2</v>
      </c>
    </row>
    <row r="56" spans="1:11" ht="36">
      <c r="A56" s="64" t="s">
        <v>214</v>
      </c>
      <c r="B56" s="69" t="s">
        <v>202</v>
      </c>
      <c r="C56" s="69" t="s">
        <v>109</v>
      </c>
      <c r="D56" s="69" t="s">
        <v>196</v>
      </c>
      <c r="E56" s="135" t="s">
        <v>223</v>
      </c>
      <c r="F56" s="69"/>
      <c r="G56" s="69"/>
      <c r="H56" s="69"/>
      <c r="I56" s="70">
        <f t="shared" si="6"/>
        <v>0.2</v>
      </c>
      <c r="J56" s="70">
        <f t="shared" si="6"/>
        <v>0.2</v>
      </c>
      <c r="K56" s="70">
        <f t="shared" si="6"/>
        <v>0.2</v>
      </c>
    </row>
    <row r="57" spans="1:11" ht="36">
      <c r="A57" s="64" t="s">
        <v>215</v>
      </c>
      <c r="B57" s="69" t="s">
        <v>202</v>
      </c>
      <c r="C57" s="69" t="s">
        <v>109</v>
      </c>
      <c r="D57" s="69" t="s">
        <v>196</v>
      </c>
      <c r="E57" s="135" t="s">
        <v>223</v>
      </c>
      <c r="F57" s="69"/>
      <c r="G57" s="69"/>
      <c r="H57" s="69"/>
      <c r="I57" s="70">
        <f t="shared" si="6"/>
        <v>0.2</v>
      </c>
      <c r="J57" s="70">
        <f t="shared" si="6"/>
        <v>0.2</v>
      </c>
      <c r="K57" s="70">
        <f t="shared" si="6"/>
        <v>0.2</v>
      </c>
    </row>
    <row r="58" spans="1:11">
      <c r="A58" s="64" t="s">
        <v>190</v>
      </c>
      <c r="B58" s="69" t="s">
        <v>202</v>
      </c>
      <c r="C58" s="69" t="s">
        <v>109</v>
      </c>
      <c r="D58" s="69" t="s">
        <v>196</v>
      </c>
      <c r="E58" s="135" t="s">
        <v>223</v>
      </c>
      <c r="F58" s="69" t="s">
        <v>191</v>
      </c>
      <c r="G58" s="69"/>
      <c r="H58" s="69"/>
      <c r="I58" s="70">
        <f t="shared" si="6"/>
        <v>0.2</v>
      </c>
      <c r="J58" s="70">
        <f t="shared" si="6"/>
        <v>0.2</v>
      </c>
      <c r="K58" s="70">
        <f t="shared" si="6"/>
        <v>0.2</v>
      </c>
    </row>
    <row r="59" spans="1:11" ht="61.5" customHeight="1">
      <c r="A59" s="64" t="s">
        <v>205</v>
      </c>
      <c r="B59" s="69" t="s">
        <v>202</v>
      </c>
      <c r="C59" s="69" t="s">
        <v>109</v>
      </c>
      <c r="D59" s="69" t="s">
        <v>196</v>
      </c>
      <c r="E59" s="135" t="s">
        <v>223</v>
      </c>
      <c r="F59" s="69" t="s">
        <v>191</v>
      </c>
      <c r="G59" s="69" t="s">
        <v>206</v>
      </c>
      <c r="H59" s="69"/>
      <c r="I59" s="70">
        <f t="shared" si="6"/>
        <v>0.2</v>
      </c>
      <c r="J59" s="70">
        <f t="shared" si="6"/>
        <v>0.2</v>
      </c>
      <c r="K59" s="70">
        <f t="shared" si="6"/>
        <v>0.2</v>
      </c>
    </row>
    <row r="60" spans="1:11" ht="36">
      <c r="A60" s="64" t="s">
        <v>44</v>
      </c>
      <c r="B60" s="69" t="s">
        <v>202</v>
      </c>
      <c r="C60" s="69" t="s">
        <v>109</v>
      </c>
      <c r="D60" s="69" t="s">
        <v>196</v>
      </c>
      <c r="E60" s="135" t="s">
        <v>223</v>
      </c>
      <c r="F60" s="69" t="s">
        <v>191</v>
      </c>
      <c r="G60" s="69" t="s">
        <v>206</v>
      </c>
      <c r="H60" s="69">
        <v>912</v>
      </c>
      <c r="I60" s="70">
        <f ca="1">'Приложение 2'!J36</f>
        <v>0.2</v>
      </c>
      <c r="J60" s="70">
        <f ca="1">'Приложение 2'!K36</f>
        <v>0.2</v>
      </c>
      <c r="K60" s="70">
        <f ca="1">'Приложение 2'!L36</f>
        <v>0.2</v>
      </c>
    </row>
    <row r="61" spans="1:11" ht="36">
      <c r="A61" s="64" t="s">
        <v>226</v>
      </c>
      <c r="B61" s="69" t="s">
        <v>227</v>
      </c>
      <c r="C61" s="69"/>
      <c r="D61" s="69"/>
      <c r="E61" s="135"/>
      <c r="F61" s="69"/>
      <c r="G61" s="69"/>
      <c r="H61" s="69"/>
      <c r="I61" s="70">
        <f>I62</f>
        <v>260.79999999999995</v>
      </c>
      <c r="J61" s="70">
        <f>J62</f>
        <v>226.06</v>
      </c>
      <c r="K61" s="70">
        <f>K62</f>
        <v>232.64</v>
      </c>
    </row>
    <row r="62" spans="1:11" ht="48">
      <c r="A62" s="64" t="s">
        <v>228</v>
      </c>
      <c r="B62" s="69" t="s">
        <v>227</v>
      </c>
      <c r="C62" s="69" t="s">
        <v>181</v>
      </c>
      <c r="D62" s="69"/>
      <c r="E62" s="135"/>
      <c r="F62" s="69"/>
      <c r="G62" s="69"/>
      <c r="H62" s="69"/>
      <c r="I62" s="70">
        <f>I129+I135+I140+I123+I99+I117+I87+I93+I111+I105+I63+I69+I81+I75</f>
        <v>260.79999999999995</v>
      </c>
      <c r="J62" s="70">
        <f>J129+J135+J140+J123+J99+J117+J87+J93+J111+J105+J63+J69+J81+J75</f>
        <v>226.06</v>
      </c>
      <c r="K62" s="70">
        <f>K129+K135+K140+K123+K99+K117+K87+K93+K111+K105+K63+K69+K81+K75</f>
        <v>232.64</v>
      </c>
    </row>
    <row r="63" spans="1:11" ht="25.5">
      <c r="A63" s="103" t="s">
        <v>23</v>
      </c>
      <c r="B63" s="102" t="s">
        <v>227</v>
      </c>
      <c r="C63" s="102">
        <v>1</v>
      </c>
      <c r="D63" s="102" t="s">
        <v>196</v>
      </c>
      <c r="E63" s="136" t="s">
        <v>24</v>
      </c>
      <c r="F63" s="102"/>
      <c r="G63" s="102"/>
      <c r="H63" s="102"/>
      <c r="I63" s="70">
        <f t="shared" ref="I63:K67" si="7">I64</f>
        <v>91.5</v>
      </c>
      <c r="J63" s="70">
        <f t="shared" si="7"/>
        <v>41.5</v>
      </c>
      <c r="K63" s="70">
        <f t="shared" si="7"/>
        <v>41.5</v>
      </c>
    </row>
    <row r="64" spans="1:11" ht="25.5">
      <c r="A64" s="110" t="s">
        <v>25</v>
      </c>
      <c r="B64" s="102" t="s">
        <v>227</v>
      </c>
      <c r="C64" s="102">
        <v>1</v>
      </c>
      <c r="D64" s="102" t="s">
        <v>196</v>
      </c>
      <c r="E64" s="136" t="s">
        <v>24</v>
      </c>
      <c r="F64" s="102"/>
      <c r="G64" s="102"/>
      <c r="H64" s="102"/>
      <c r="I64" s="70">
        <f t="shared" si="7"/>
        <v>91.5</v>
      </c>
      <c r="J64" s="70">
        <f t="shared" si="7"/>
        <v>41.5</v>
      </c>
      <c r="K64" s="70">
        <f t="shared" si="7"/>
        <v>41.5</v>
      </c>
    </row>
    <row r="65" spans="1:11" ht="26.25" customHeight="1">
      <c r="A65" s="103" t="s">
        <v>27</v>
      </c>
      <c r="B65" s="102" t="s">
        <v>227</v>
      </c>
      <c r="C65" s="102">
        <v>1</v>
      </c>
      <c r="D65" s="102" t="s">
        <v>196</v>
      </c>
      <c r="E65" s="136" t="s">
        <v>24</v>
      </c>
      <c r="F65" s="102"/>
      <c r="G65" s="102"/>
      <c r="H65" s="102"/>
      <c r="I65" s="70">
        <f t="shared" si="7"/>
        <v>91.5</v>
      </c>
      <c r="J65" s="70">
        <f t="shared" si="7"/>
        <v>41.5</v>
      </c>
      <c r="K65" s="70">
        <f t="shared" si="7"/>
        <v>41.5</v>
      </c>
    </row>
    <row r="66" spans="1:11" ht="15" customHeight="1">
      <c r="A66" s="69" t="s">
        <v>21</v>
      </c>
      <c r="B66" s="102" t="s">
        <v>227</v>
      </c>
      <c r="C66" s="102">
        <v>1</v>
      </c>
      <c r="D66" s="102" t="s">
        <v>196</v>
      </c>
      <c r="E66" s="136" t="s">
        <v>24</v>
      </c>
      <c r="F66" s="102" t="s">
        <v>186</v>
      </c>
      <c r="G66" s="102"/>
      <c r="H66" s="102"/>
      <c r="I66" s="70">
        <f t="shared" si="7"/>
        <v>91.5</v>
      </c>
      <c r="J66" s="70">
        <f t="shared" si="7"/>
        <v>41.5</v>
      </c>
      <c r="K66" s="70">
        <f t="shared" si="7"/>
        <v>41.5</v>
      </c>
    </row>
    <row r="67" spans="1:11" ht="15.75" customHeight="1">
      <c r="A67" s="69" t="s">
        <v>22</v>
      </c>
      <c r="B67" s="102" t="s">
        <v>227</v>
      </c>
      <c r="C67" s="102">
        <v>1</v>
      </c>
      <c r="D67" s="102" t="s">
        <v>196</v>
      </c>
      <c r="E67" s="136" t="s">
        <v>24</v>
      </c>
      <c r="F67" s="102" t="s">
        <v>186</v>
      </c>
      <c r="G67" s="102" t="s">
        <v>191</v>
      </c>
      <c r="H67" s="102"/>
      <c r="I67" s="70">
        <f t="shared" si="7"/>
        <v>91.5</v>
      </c>
      <c r="J67" s="70">
        <f t="shared" si="7"/>
        <v>41.5</v>
      </c>
      <c r="K67" s="70">
        <f t="shared" si="7"/>
        <v>41.5</v>
      </c>
    </row>
    <row r="68" spans="1:11" ht="24" customHeight="1">
      <c r="A68" s="64" t="s">
        <v>44</v>
      </c>
      <c r="B68" s="102" t="s">
        <v>227</v>
      </c>
      <c r="C68" s="102">
        <v>1</v>
      </c>
      <c r="D68" s="102" t="s">
        <v>196</v>
      </c>
      <c r="E68" s="136" t="s">
        <v>24</v>
      </c>
      <c r="F68" s="102" t="s">
        <v>186</v>
      </c>
      <c r="G68" s="102" t="s">
        <v>191</v>
      </c>
      <c r="H68" s="102">
        <v>912</v>
      </c>
      <c r="I68" s="70">
        <f ca="1">'Приложение 2'!J114</f>
        <v>91.5</v>
      </c>
      <c r="J68" s="70">
        <f ca="1">'Приложение 2'!K114</f>
        <v>41.5</v>
      </c>
      <c r="K68" s="70">
        <f ca="1">'Приложение 2'!L114</f>
        <v>41.5</v>
      </c>
    </row>
    <row r="69" spans="1:11" ht="25.5">
      <c r="A69" s="107" t="s">
        <v>31</v>
      </c>
      <c r="B69" s="103" t="s">
        <v>227</v>
      </c>
      <c r="C69" s="103" t="s">
        <v>181</v>
      </c>
      <c r="D69" s="103" t="s">
        <v>196</v>
      </c>
      <c r="E69" s="136" t="s">
        <v>32</v>
      </c>
      <c r="F69" s="103"/>
      <c r="G69" s="103"/>
      <c r="H69" s="103"/>
      <c r="I69" s="108">
        <f t="shared" ref="I69:K73" si="8">I70</f>
        <v>2</v>
      </c>
      <c r="J69" s="108">
        <f t="shared" si="8"/>
        <v>2</v>
      </c>
      <c r="K69" s="108">
        <f t="shared" si="8"/>
        <v>2</v>
      </c>
    </row>
    <row r="70" spans="1:11" ht="25.5">
      <c r="A70" s="104" t="s">
        <v>33</v>
      </c>
      <c r="B70" s="103" t="s">
        <v>227</v>
      </c>
      <c r="C70" s="103" t="s">
        <v>181</v>
      </c>
      <c r="D70" s="103" t="s">
        <v>196</v>
      </c>
      <c r="E70" s="136" t="s">
        <v>32</v>
      </c>
      <c r="F70" s="103"/>
      <c r="G70" s="103"/>
      <c r="H70" s="103"/>
      <c r="I70" s="108">
        <f t="shared" si="8"/>
        <v>2</v>
      </c>
      <c r="J70" s="108">
        <f t="shared" si="8"/>
        <v>2</v>
      </c>
      <c r="K70" s="108">
        <f t="shared" si="8"/>
        <v>2</v>
      </c>
    </row>
    <row r="71" spans="1:11" ht="14.25" customHeight="1">
      <c r="A71" s="109" t="s">
        <v>35</v>
      </c>
      <c r="B71" s="110" t="s">
        <v>227</v>
      </c>
      <c r="C71" s="110" t="s">
        <v>181</v>
      </c>
      <c r="D71" s="110" t="s">
        <v>196</v>
      </c>
      <c r="E71" s="137" t="s">
        <v>32</v>
      </c>
      <c r="F71" s="110"/>
      <c r="G71" s="110"/>
      <c r="H71" s="110"/>
      <c r="I71" s="111">
        <f t="shared" si="8"/>
        <v>2</v>
      </c>
      <c r="J71" s="111">
        <f t="shared" si="8"/>
        <v>2</v>
      </c>
      <c r="K71" s="111">
        <f t="shared" si="8"/>
        <v>2</v>
      </c>
    </row>
    <row r="72" spans="1:11" ht="14.25" customHeight="1">
      <c r="A72" s="106" t="s">
        <v>29</v>
      </c>
      <c r="B72" s="110" t="s">
        <v>227</v>
      </c>
      <c r="C72" s="110" t="s">
        <v>181</v>
      </c>
      <c r="D72" s="110" t="s">
        <v>196</v>
      </c>
      <c r="E72" s="137" t="s">
        <v>32</v>
      </c>
      <c r="F72" s="138" t="s">
        <v>252</v>
      </c>
      <c r="G72" s="105"/>
      <c r="H72" s="110"/>
      <c r="I72" s="111">
        <f t="shared" si="8"/>
        <v>2</v>
      </c>
      <c r="J72" s="111">
        <f t="shared" si="8"/>
        <v>2</v>
      </c>
      <c r="K72" s="111">
        <f t="shared" si="8"/>
        <v>2</v>
      </c>
    </row>
    <row r="73" spans="1:11" ht="31.5" customHeight="1">
      <c r="A73" s="106" t="s">
        <v>30</v>
      </c>
      <c r="B73" s="110" t="s">
        <v>227</v>
      </c>
      <c r="C73" s="110" t="s">
        <v>181</v>
      </c>
      <c r="D73" s="110" t="s">
        <v>196</v>
      </c>
      <c r="E73" s="137" t="s">
        <v>32</v>
      </c>
      <c r="F73" s="127" t="s">
        <v>252</v>
      </c>
      <c r="G73" s="103" t="s">
        <v>191</v>
      </c>
      <c r="H73" s="110"/>
      <c r="I73" s="111">
        <f t="shared" si="8"/>
        <v>2</v>
      </c>
      <c r="J73" s="111">
        <f t="shared" si="8"/>
        <v>2</v>
      </c>
      <c r="K73" s="111">
        <f t="shared" si="8"/>
        <v>2</v>
      </c>
    </row>
    <row r="74" spans="1:11" ht="51">
      <c r="A74" s="109" t="s">
        <v>44</v>
      </c>
      <c r="B74" s="110" t="s">
        <v>227</v>
      </c>
      <c r="C74" s="110" t="s">
        <v>181</v>
      </c>
      <c r="D74" s="110" t="s">
        <v>196</v>
      </c>
      <c r="E74" s="137" t="s">
        <v>32</v>
      </c>
      <c r="F74" s="127" t="s">
        <v>252</v>
      </c>
      <c r="G74" s="103" t="s">
        <v>191</v>
      </c>
      <c r="H74" s="139">
        <v>912</v>
      </c>
      <c r="I74" s="111">
        <f ca="1">'Приложение 2'!J121</f>
        <v>2</v>
      </c>
      <c r="J74" s="111">
        <f ca="1">'Приложение 2'!K121</f>
        <v>2</v>
      </c>
      <c r="K74" s="111">
        <f ca="1">'Приложение 2'!L121</f>
        <v>2</v>
      </c>
    </row>
    <row r="75" spans="1:11" ht="24">
      <c r="A75" s="88" t="s">
        <v>246</v>
      </c>
      <c r="B75" s="152">
        <v>89</v>
      </c>
      <c r="C75" s="152">
        <v>1</v>
      </c>
      <c r="D75" s="153" t="s">
        <v>196</v>
      </c>
      <c r="E75" s="154" t="s">
        <v>247</v>
      </c>
      <c r="F75" s="152"/>
      <c r="G75" s="152"/>
      <c r="H75" s="152"/>
      <c r="I75" s="93">
        <f t="shared" ref="I75:K79" si="9">I76</f>
        <v>5</v>
      </c>
      <c r="J75" s="93">
        <f t="shared" si="9"/>
        <v>5</v>
      </c>
      <c r="K75" s="93">
        <f t="shared" si="9"/>
        <v>5</v>
      </c>
    </row>
    <row r="76" spans="1:11" ht="36">
      <c r="A76" s="88" t="s">
        <v>214</v>
      </c>
      <c r="B76" s="152">
        <v>89</v>
      </c>
      <c r="C76" s="152">
        <v>1</v>
      </c>
      <c r="D76" s="153" t="s">
        <v>196</v>
      </c>
      <c r="E76" s="154" t="s">
        <v>247</v>
      </c>
      <c r="F76" s="152"/>
      <c r="G76" s="152"/>
      <c r="H76" s="152"/>
      <c r="I76" s="93">
        <f t="shared" si="9"/>
        <v>5</v>
      </c>
      <c r="J76" s="93">
        <f t="shared" si="9"/>
        <v>5</v>
      </c>
      <c r="K76" s="93">
        <f t="shared" si="9"/>
        <v>5</v>
      </c>
    </row>
    <row r="77" spans="1:11" ht="36">
      <c r="A77" s="91" t="s">
        <v>215</v>
      </c>
      <c r="B77" s="152">
        <v>89</v>
      </c>
      <c r="C77" s="152">
        <v>1</v>
      </c>
      <c r="D77" s="153" t="s">
        <v>196</v>
      </c>
      <c r="E77" s="154" t="s">
        <v>247</v>
      </c>
      <c r="F77" s="152"/>
      <c r="G77" s="152"/>
      <c r="H77" s="152"/>
      <c r="I77" s="93">
        <f t="shared" si="9"/>
        <v>5</v>
      </c>
      <c r="J77" s="93">
        <f t="shared" si="9"/>
        <v>5</v>
      </c>
      <c r="K77" s="93">
        <f t="shared" si="9"/>
        <v>5</v>
      </c>
    </row>
    <row r="78" spans="1:11" ht="24">
      <c r="A78" s="84" t="s">
        <v>242</v>
      </c>
      <c r="B78" s="152">
        <v>89</v>
      </c>
      <c r="C78" s="152">
        <v>1</v>
      </c>
      <c r="D78" s="153" t="s">
        <v>196</v>
      </c>
      <c r="E78" s="154" t="s">
        <v>247</v>
      </c>
      <c r="F78" s="135" t="s">
        <v>239</v>
      </c>
      <c r="G78" s="152"/>
      <c r="H78" s="155"/>
      <c r="I78" s="117">
        <f t="shared" si="9"/>
        <v>5</v>
      </c>
      <c r="J78" s="117">
        <f t="shared" si="9"/>
        <v>5</v>
      </c>
      <c r="K78" s="117">
        <f t="shared" si="9"/>
        <v>5</v>
      </c>
    </row>
    <row r="79" spans="1:11" ht="48">
      <c r="A79" s="88" t="s">
        <v>243</v>
      </c>
      <c r="B79" s="152">
        <v>89</v>
      </c>
      <c r="C79" s="152">
        <v>1</v>
      </c>
      <c r="D79" s="153" t="s">
        <v>196</v>
      </c>
      <c r="E79" s="154" t="s">
        <v>247</v>
      </c>
      <c r="F79" s="135" t="s">
        <v>239</v>
      </c>
      <c r="G79" s="152">
        <v>10</v>
      </c>
      <c r="H79" s="155"/>
      <c r="I79" s="117">
        <f t="shared" si="9"/>
        <v>5</v>
      </c>
      <c r="J79" s="117">
        <f t="shared" si="9"/>
        <v>5</v>
      </c>
      <c r="K79" s="117">
        <f t="shared" si="9"/>
        <v>5</v>
      </c>
    </row>
    <row r="80" spans="1:11" ht="36">
      <c r="A80" s="64" t="s">
        <v>44</v>
      </c>
      <c r="B80" s="152">
        <v>89</v>
      </c>
      <c r="C80" s="152">
        <v>1</v>
      </c>
      <c r="D80" s="153" t="s">
        <v>196</v>
      </c>
      <c r="E80" s="154" t="s">
        <v>247</v>
      </c>
      <c r="F80" s="135" t="s">
        <v>239</v>
      </c>
      <c r="G80" s="152">
        <v>10</v>
      </c>
      <c r="H80" s="153" t="s">
        <v>45</v>
      </c>
      <c r="I80" s="149">
        <f ca="1">'Приложение 2'!J64</f>
        <v>5</v>
      </c>
      <c r="J80" s="170">
        <f ca="1">'Приложение 2'!K64</f>
        <v>5</v>
      </c>
      <c r="K80" s="171">
        <f ca="1">'Приложение 2'!L64</f>
        <v>5</v>
      </c>
    </row>
    <row r="81" spans="1:11">
      <c r="A81" s="115" t="s">
        <v>37</v>
      </c>
      <c r="B81" s="140">
        <v>89</v>
      </c>
      <c r="C81" s="140">
        <v>1</v>
      </c>
      <c r="D81" s="121" t="s">
        <v>196</v>
      </c>
      <c r="E81" s="141">
        <v>41990</v>
      </c>
      <c r="F81" s="121"/>
      <c r="G81" s="121"/>
      <c r="H81" s="121"/>
      <c r="I81" s="142" t="str">
        <f t="shared" ref="I81:K82" si="10">I82</f>
        <v>0</v>
      </c>
      <c r="J81" s="143">
        <f t="shared" si="10"/>
        <v>29.61</v>
      </c>
      <c r="K81" s="143">
        <f t="shared" si="10"/>
        <v>39.94</v>
      </c>
    </row>
    <row r="82" spans="1:11">
      <c r="A82" s="83" t="s">
        <v>217</v>
      </c>
      <c r="B82" s="144">
        <v>89</v>
      </c>
      <c r="C82" s="144">
        <v>1</v>
      </c>
      <c r="D82" s="123" t="s">
        <v>196</v>
      </c>
      <c r="E82" s="145">
        <v>41990</v>
      </c>
      <c r="F82" s="123"/>
      <c r="G82" s="123"/>
      <c r="H82" s="123"/>
      <c r="I82" s="146" t="str">
        <f t="shared" si="10"/>
        <v>0</v>
      </c>
      <c r="J82" s="147">
        <f t="shared" si="10"/>
        <v>29.61</v>
      </c>
      <c r="K82" s="147">
        <f t="shared" si="10"/>
        <v>39.94</v>
      </c>
    </row>
    <row r="83" spans="1:11">
      <c r="A83" s="83" t="s">
        <v>236</v>
      </c>
      <c r="B83" s="144">
        <v>89</v>
      </c>
      <c r="C83" s="144">
        <v>1</v>
      </c>
      <c r="D83" s="123" t="s">
        <v>196</v>
      </c>
      <c r="E83" s="145">
        <v>41990</v>
      </c>
      <c r="F83" s="123"/>
      <c r="G83" s="123"/>
      <c r="H83" s="123"/>
      <c r="I83" s="146" t="s">
        <v>254</v>
      </c>
      <c r="J83" s="148">
        <f t="shared" ref="J83:K85" si="11">J84</f>
        <v>29.61</v>
      </c>
      <c r="K83" s="148">
        <f t="shared" si="11"/>
        <v>39.94</v>
      </c>
    </row>
    <row r="84" spans="1:11">
      <c r="A84" s="112" t="s">
        <v>37</v>
      </c>
      <c r="B84" s="144">
        <v>89</v>
      </c>
      <c r="C84" s="144">
        <v>1</v>
      </c>
      <c r="D84" s="123" t="s">
        <v>196</v>
      </c>
      <c r="E84" s="145">
        <v>41990</v>
      </c>
      <c r="F84" s="113">
        <v>99</v>
      </c>
      <c r="G84" s="113"/>
      <c r="H84" s="121"/>
      <c r="I84" s="121" t="s">
        <v>254</v>
      </c>
      <c r="J84" s="149">
        <f t="shared" si="11"/>
        <v>29.61</v>
      </c>
      <c r="K84" s="149">
        <f t="shared" si="11"/>
        <v>39.94</v>
      </c>
    </row>
    <row r="85" spans="1:11">
      <c r="A85" s="115" t="s">
        <v>37</v>
      </c>
      <c r="B85" s="144">
        <v>89</v>
      </c>
      <c r="C85" s="144">
        <v>1</v>
      </c>
      <c r="D85" s="123" t="s">
        <v>196</v>
      </c>
      <c r="E85" s="145">
        <v>41990</v>
      </c>
      <c r="F85" s="116">
        <v>99</v>
      </c>
      <c r="G85" s="116">
        <v>99</v>
      </c>
      <c r="H85" s="121"/>
      <c r="I85" s="121" t="s">
        <v>254</v>
      </c>
      <c r="J85" s="150">
        <f t="shared" si="11"/>
        <v>29.61</v>
      </c>
      <c r="K85" s="150">
        <f t="shared" si="11"/>
        <v>39.94</v>
      </c>
    </row>
    <row r="86" spans="1:11" ht="51">
      <c r="A86" s="109" t="s">
        <v>44</v>
      </c>
      <c r="B86" s="144">
        <v>89</v>
      </c>
      <c r="C86" s="144">
        <v>1</v>
      </c>
      <c r="D86" s="123" t="s">
        <v>196</v>
      </c>
      <c r="E86" s="145">
        <v>41990</v>
      </c>
      <c r="F86" s="116">
        <v>99</v>
      </c>
      <c r="G86" s="116">
        <v>99</v>
      </c>
      <c r="H86" s="121">
        <v>912</v>
      </c>
      <c r="I86" s="121" t="s">
        <v>254</v>
      </c>
      <c r="J86" s="142">
        <f ca="1">'Приложение 2'!K128</f>
        <v>29.61</v>
      </c>
      <c r="K86" s="142">
        <f ca="1">'Приложение 2'!L128</f>
        <v>39.94</v>
      </c>
    </row>
    <row r="87" spans="1:11">
      <c r="A87" s="74" t="s">
        <v>9</v>
      </c>
      <c r="B87" s="69" t="s">
        <v>227</v>
      </c>
      <c r="C87" s="69" t="s">
        <v>181</v>
      </c>
      <c r="D87" s="69" t="s">
        <v>196</v>
      </c>
      <c r="E87" s="135" t="s">
        <v>10</v>
      </c>
      <c r="F87" s="69"/>
      <c r="G87" s="69"/>
      <c r="H87" s="69"/>
      <c r="I87" s="70">
        <f t="shared" ref="I87:K91" si="12">I88</f>
        <v>35.4</v>
      </c>
      <c r="J87" s="70">
        <f t="shared" si="12"/>
        <v>29.3</v>
      </c>
      <c r="K87" s="70">
        <f t="shared" si="12"/>
        <v>21.5</v>
      </c>
    </row>
    <row r="88" spans="1:11" ht="36">
      <c r="A88" s="83" t="s">
        <v>214</v>
      </c>
      <c r="B88" s="69" t="s">
        <v>227</v>
      </c>
      <c r="C88" s="69" t="s">
        <v>181</v>
      </c>
      <c r="D88" s="69" t="s">
        <v>196</v>
      </c>
      <c r="E88" s="135" t="s">
        <v>10</v>
      </c>
      <c r="F88" s="69"/>
      <c r="G88" s="69"/>
      <c r="H88" s="69"/>
      <c r="I88" s="70">
        <f t="shared" si="12"/>
        <v>35.4</v>
      </c>
      <c r="J88" s="70">
        <f t="shared" si="12"/>
        <v>29.3</v>
      </c>
      <c r="K88" s="70">
        <f t="shared" si="12"/>
        <v>21.5</v>
      </c>
    </row>
    <row r="89" spans="1:11" ht="36">
      <c r="A89" s="64" t="s">
        <v>215</v>
      </c>
      <c r="B89" s="69" t="s">
        <v>227</v>
      </c>
      <c r="C89" s="69" t="s">
        <v>181</v>
      </c>
      <c r="D89" s="69" t="s">
        <v>196</v>
      </c>
      <c r="E89" s="135" t="s">
        <v>10</v>
      </c>
      <c r="F89" s="69"/>
      <c r="G89" s="69"/>
      <c r="H89" s="69"/>
      <c r="I89" s="70">
        <f t="shared" si="12"/>
        <v>35.4</v>
      </c>
      <c r="J89" s="70">
        <f t="shared" si="12"/>
        <v>29.3</v>
      </c>
      <c r="K89" s="70">
        <f t="shared" si="12"/>
        <v>21.5</v>
      </c>
    </row>
    <row r="90" spans="1:11">
      <c r="A90" s="107" t="s">
        <v>1</v>
      </c>
      <c r="B90" s="69" t="s">
        <v>227</v>
      </c>
      <c r="C90" s="69" t="s">
        <v>181</v>
      </c>
      <c r="D90" s="69" t="s">
        <v>196</v>
      </c>
      <c r="E90" s="135" t="s">
        <v>10</v>
      </c>
      <c r="F90" s="69" t="s">
        <v>2</v>
      </c>
      <c r="G90" s="69"/>
      <c r="H90" s="69"/>
      <c r="I90" s="70">
        <f t="shared" si="12"/>
        <v>35.4</v>
      </c>
      <c r="J90" s="70">
        <f t="shared" si="12"/>
        <v>29.3</v>
      </c>
      <c r="K90" s="70">
        <f t="shared" si="12"/>
        <v>21.5</v>
      </c>
    </row>
    <row r="91" spans="1:11">
      <c r="A91" s="64" t="s">
        <v>8</v>
      </c>
      <c r="B91" s="69" t="s">
        <v>227</v>
      </c>
      <c r="C91" s="69" t="s">
        <v>181</v>
      </c>
      <c r="D91" s="69" t="s">
        <v>196</v>
      </c>
      <c r="E91" s="135" t="s">
        <v>10</v>
      </c>
      <c r="F91" s="69" t="s">
        <v>2</v>
      </c>
      <c r="G91" s="69" t="s">
        <v>239</v>
      </c>
      <c r="H91" s="69"/>
      <c r="I91" s="70">
        <f t="shared" si="12"/>
        <v>35.4</v>
      </c>
      <c r="J91" s="70">
        <f t="shared" si="12"/>
        <v>29.3</v>
      </c>
      <c r="K91" s="70">
        <f t="shared" si="12"/>
        <v>21.5</v>
      </c>
    </row>
    <row r="92" spans="1:11" ht="36">
      <c r="A92" s="64" t="s">
        <v>44</v>
      </c>
      <c r="B92" s="69" t="s">
        <v>227</v>
      </c>
      <c r="C92" s="69" t="s">
        <v>181</v>
      </c>
      <c r="D92" s="69" t="s">
        <v>196</v>
      </c>
      <c r="E92" s="135" t="s">
        <v>10</v>
      </c>
      <c r="F92" s="69" t="s">
        <v>2</v>
      </c>
      <c r="G92" s="69" t="s">
        <v>239</v>
      </c>
      <c r="H92" s="69">
        <v>912</v>
      </c>
      <c r="I92" s="70">
        <f ca="1">'Приложение 2'!J93</f>
        <v>35.4</v>
      </c>
      <c r="J92" s="70">
        <f ca="1">'Приложение 2'!K93</f>
        <v>29.3</v>
      </c>
      <c r="K92" s="70">
        <f ca="1">'Приложение 2'!L93</f>
        <v>21.5</v>
      </c>
    </row>
    <row r="93" spans="1:11" ht="17.25" customHeight="1">
      <c r="A93" s="74" t="s">
        <v>11</v>
      </c>
      <c r="B93" s="69" t="s">
        <v>227</v>
      </c>
      <c r="C93" s="69" t="s">
        <v>181</v>
      </c>
      <c r="D93" s="69" t="s">
        <v>196</v>
      </c>
      <c r="E93" s="135" t="s">
        <v>12</v>
      </c>
      <c r="F93" s="69"/>
      <c r="G93" s="69"/>
      <c r="H93" s="69"/>
      <c r="I93" s="70">
        <f t="shared" ref="I93:K97" si="13">I94</f>
        <v>20</v>
      </c>
      <c r="J93" s="70">
        <f t="shared" si="13"/>
        <v>12.7</v>
      </c>
      <c r="K93" s="70">
        <f t="shared" si="13"/>
        <v>16.7</v>
      </c>
    </row>
    <row r="94" spans="1:11" ht="36">
      <c r="A94" s="83" t="s">
        <v>214</v>
      </c>
      <c r="B94" s="69" t="s">
        <v>227</v>
      </c>
      <c r="C94" s="69" t="s">
        <v>181</v>
      </c>
      <c r="D94" s="69" t="s">
        <v>196</v>
      </c>
      <c r="E94" s="135" t="s">
        <v>12</v>
      </c>
      <c r="F94" s="69"/>
      <c r="G94" s="69"/>
      <c r="H94" s="69"/>
      <c r="I94" s="70">
        <f t="shared" si="13"/>
        <v>20</v>
      </c>
      <c r="J94" s="70">
        <f t="shared" si="13"/>
        <v>12.7</v>
      </c>
      <c r="K94" s="70">
        <f t="shared" si="13"/>
        <v>16.7</v>
      </c>
    </row>
    <row r="95" spans="1:11" ht="36">
      <c r="A95" s="64" t="s">
        <v>215</v>
      </c>
      <c r="B95" s="69" t="s">
        <v>227</v>
      </c>
      <c r="C95" s="69" t="s">
        <v>181</v>
      </c>
      <c r="D95" s="69" t="s">
        <v>196</v>
      </c>
      <c r="E95" s="135" t="s">
        <v>12</v>
      </c>
      <c r="F95" s="69"/>
      <c r="G95" s="69"/>
      <c r="H95" s="69"/>
      <c r="I95" s="70">
        <f t="shared" si="13"/>
        <v>20</v>
      </c>
      <c r="J95" s="70">
        <f t="shared" si="13"/>
        <v>12.7</v>
      </c>
      <c r="K95" s="70">
        <f t="shared" si="13"/>
        <v>16.7</v>
      </c>
    </row>
    <row r="96" spans="1:11">
      <c r="A96" s="107" t="s">
        <v>1</v>
      </c>
      <c r="B96" s="69" t="s">
        <v>227</v>
      </c>
      <c r="C96" s="69" t="s">
        <v>181</v>
      </c>
      <c r="D96" s="69" t="s">
        <v>196</v>
      </c>
      <c r="E96" s="135" t="s">
        <v>12</v>
      </c>
      <c r="F96" s="69" t="s">
        <v>2</v>
      </c>
      <c r="G96" s="69"/>
      <c r="H96" s="69"/>
      <c r="I96" s="70">
        <f t="shared" si="13"/>
        <v>20</v>
      </c>
      <c r="J96" s="70">
        <f t="shared" si="13"/>
        <v>12.7</v>
      </c>
      <c r="K96" s="70">
        <f t="shared" si="13"/>
        <v>16.7</v>
      </c>
    </row>
    <row r="97" spans="1:11">
      <c r="A97" s="64" t="s">
        <v>8</v>
      </c>
      <c r="B97" s="69" t="s">
        <v>227</v>
      </c>
      <c r="C97" s="69" t="s">
        <v>181</v>
      </c>
      <c r="D97" s="69" t="s">
        <v>196</v>
      </c>
      <c r="E97" s="135" t="s">
        <v>12</v>
      </c>
      <c r="F97" s="69" t="s">
        <v>2</v>
      </c>
      <c r="G97" s="69" t="s">
        <v>239</v>
      </c>
      <c r="H97" s="69"/>
      <c r="I97" s="70">
        <f t="shared" si="13"/>
        <v>20</v>
      </c>
      <c r="J97" s="70">
        <f t="shared" si="13"/>
        <v>12.7</v>
      </c>
      <c r="K97" s="70">
        <f t="shared" si="13"/>
        <v>16.7</v>
      </c>
    </row>
    <row r="98" spans="1:11" ht="36">
      <c r="A98" s="64" t="s">
        <v>44</v>
      </c>
      <c r="B98" s="69" t="s">
        <v>227</v>
      </c>
      <c r="C98" s="69" t="s">
        <v>181</v>
      </c>
      <c r="D98" s="69" t="s">
        <v>196</v>
      </c>
      <c r="E98" s="135" t="s">
        <v>12</v>
      </c>
      <c r="F98" s="69" t="s">
        <v>2</v>
      </c>
      <c r="G98" s="69" t="s">
        <v>239</v>
      </c>
      <c r="H98" s="69">
        <v>912</v>
      </c>
      <c r="I98" s="70">
        <f ca="1">'Приложение 2'!J96</f>
        <v>20</v>
      </c>
      <c r="J98" s="70">
        <f ca="1">'Приложение 2'!K96</f>
        <v>12.7</v>
      </c>
      <c r="K98" s="70">
        <f ca="1">'Приложение 2'!L96</f>
        <v>16.7</v>
      </c>
    </row>
    <row r="99" spans="1:11" ht="87.75" customHeight="1">
      <c r="A99" s="96" t="s">
        <v>4</v>
      </c>
      <c r="B99" s="69" t="s">
        <v>227</v>
      </c>
      <c r="C99" s="69" t="s">
        <v>181</v>
      </c>
      <c r="D99" s="69" t="s">
        <v>196</v>
      </c>
      <c r="E99" s="135" t="s">
        <v>5</v>
      </c>
      <c r="F99" s="69"/>
      <c r="G99" s="69"/>
      <c r="H99" s="69"/>
      <c r="I99" s="70">
        <f t="shared" ref="I99:K103" si="14">I100</f>
        <v>1</v>
      </c>
      <c r="J99" s="70">
        <f t="shared" si="14"/>
        <v>1</v>
      </c>
      <c r="K99" s="70">
        <f t="shared" si="14"/>
        <v>1</v>
      </c>
    </row>
    <row r="100" spans="1:11" ht="36">
      <c r="A100" s="83" t="s">
        <v>214</v>
      </c>
      <c r="B100" s="69" t="s">
        <v>227</v>
      </c>
      <c r="C100" s="69" t="s">
        <v>181</v>
      </c>
      <c r="D100" s="69" t="s">
        <v>196</v>
      </c>
      <c r="E100" s="135" t="s">
        <v>5</v>
      </c>
      <c r="F100" s="69"/>
      <c r="G100" s="69"/>
      <c r="H100" s="69"/>
      <c r="I100" s="70">
        <f t="shared" si="14"/>
        <v>1</v>
      </c>
      <c r="J100" s="70">
        <f t="shared" si="14"/>
        <v>1</v>
      </c>
      <c r="K100" s="70">
        <f t="shared" si="14"/>
        <v>1</v>
      </c>
    </row>
    <row r="101" spans="1:11" ht="36">
      <c r="A101" s="64" t="s">
        <v>215</v>
      </c>
      <c r="B101" s="69" t="s">
        <v>227</v>
      </c>
      <c r="C101" s="69" t="s">
        <v>181</v>
      </c>
      <c r="D101" s="69" t="s">
        <v>196</v>
      </c>
      <c r="E101" s="135" t="s">
        <v>5</v>
      </c>
      <c r="F101" s="69"/>
      <c r="G101" s="69"/>
      <c r="H101" s="69"/>
      <c r="I101" s="70">
        <f t="shared" si="14"/>
        <v>1</v>
      </c>
      <c r="J101" s="70">
        <f t="shared" si="14"/>
        <v>1</v>
      </c>
      <c r="K101" s="70">
        <f t="shared" si="14"/>
        <v>1</v>
      </c>
    </row>
    <row r="102" spans="1:11">
      <c r="A102" s="107" t="s">
        <v>1</v>
      </c>
      <c r="B102" s="69" t="s">
        <v>227</v>
      </c>
      <c r="C102" s="69" t="s">
        <v>181</v>
      </c>
      <c r="D102" s="69" t="s">
        <v>196</v>
      </c>
      <c r="E102" s="135" t="s">
        <v>5</v>
      </c>
      <c r="F102" s="69" t="s">
        <v>2</v>
      </c>
      <c r="G102" s="69"/>
      <c r="H102" s="69"/>
      <c r="I102" s="70">
        <f t="shared" si="14"/>
        <v>1</v>
      </c>
      <c r="J102" s="70">
        <f t="shared" si="14"/>
        <v>1</v>
      </c>
      <c r="K102" s="70">
        <f t="shared" si="14"/>
        <v>1</v>
      </c>
    </row>
    <row r="103" spans="1:11">
      <c r="A103" s="64" t="s">
        <v>3</v>
      </c>
      <c r="B103" s="69" t="s">
        <v>227</v>
      </c>
      <c r="C103" s="69" t="s">
        <v>181</v>
      </c>
      <c r="D103" s="69" t="s">
        <v>196</v>
      </c>
      <c r="E103" s="135" t="s">
        <v>5</v>
      </c>
      <c r="F103" s="69" t="s">
        <v>2</v>
      </c>
      <c r="G103" s="69" t="s">
        <v>193</v>
      </c>
      <c r="H103" s="69"/>
      <c r="I103" s="70">
        <f t="shared" si="14"/>
        <v>1</v>
      </c>
      <c r="J103" s="70">
        <f t="shared" si="14"/>
        <v>1</v>
      </c>
      <c r="K103" s="70">
        <f t="shared" si="14"/>
        <v>1</v>
      </c>
    </row>
    <row r="104" spans="1:11" ht="36">
      <c r="A104" s="64" t="s">
        <v>44</v>
      </c>
      <c r="B104" s="69" t="s">
        <v>227</v>
      </c>
      <c r="C104" s="69" t="s">
        <v>181</v>
      </c>
      <c r="D104" s="69" t="s">
        <v>196</v>
      </c>
      <c r="E104" s="135" t="s">
        <v>5</v>
      </c>
      <c r="F104" s="69" t="s">
        <v>2</v>
      </c>
      <c r="G104" s="69" t="s">
        <v>193</v>
      </c>
      <c r="H104" s="69">
        <v>912</v>
      </c>
      <c r="I104" s="70">
        <f ca="1">'Приложение 2'!J84</f>
        <v>1</v>
      </c>
      <c r="J104" s="70">
        <f ca="1">'Приложение 2'!K84</f>
        <v>1</v>
      </c>
      <c r="K104" s="70">
        <f ca="1">'Приложение 2'!L84</f>
        <v>1</v>
      </c>
    </row>
    <row r="105" spans="1:11" ht="96">
      <c r="A105" s="64" t="s">
        <v>52</v>
      </c>
      <c r="B105" s="69" t="s">
        <v>227</v>
      </c>
      <c r="C105" s="69" t="s">
        <v>181</v>
      </c>
      <c r="D105" s="69" t="s">
        <v>196</v>
      </c>
      <c r="E105" s="135" t="s">
        <v>20</v>
      </c>
      <c r="F105" s="69"/>
      <c r="G105" s="69"/>
      <c r="H105" s="69"/>
      <c r="I105" s="70">
        <f t="shared" ref="I105:K109" si="15">I106</f>
        <v>1</v>
      </c>
      <c r="J105" s="70">
        <f t="shared" si="15"/>
        <v>1</v>
      </c>
      <c r="K105" s="70">
        <f t="shared" si="15"/>
        <v>1</v>
      </c>
    </row>
    <row r="106" spans="1:11" ht="36">
      <c r="A106" s="83" t="s">
        <v>214</v>
      </c>
      <c r="B106" s="69" t="s">
        <v>227</v>
      </c>
      <c r="C106" s="69" t="s">
        <v>181</v>
      </c>
      <c r="D106" s="69" t="s">
        <v>196</v>
      </c>
      <c r="E106" s="135" t="s">
        <v>20</v>
      </c>
      <c r="F106" s="69"/>
      <c r="G106" s="69"/>
      <c r="H106" s="69"/>
      <c r="I106" s="70">
        <f t="shared" si="15"/>
        <v>1</v>
      </c>
      <c r="J106" s="70">
        <f t="shared" si="15"/>
        <v>1</v>
      </c>
      <c r="K106" s="70">
        <f t="shared" si="15"/>
        <v>1</v>
      </c>
    </row>
    <row r="107" spans="1:11" ht="36">
      <c r="A107" s="64" t="s">
        <v>215</v>
      </c>
      <c r="B107" s="69" t="s">
        <v>227</v>
      </c>
      <c r="C107" s="69" t="s">
        <v>181</v>
      </c>
      <c r="D107" s="69" t="s">
        <v>196</v>
      </c>
      <c r="E107" s="135" t="s">
        <v>20</v>
      </c>
      <c r="F107" s="69"/>
      <c r="G107" s="69"/>
      <c r="H107" s="69"/>
      <c r="I107" s="70">
        <f t="shared" si="15"/>
        <v>1</v>
      </c>
      <c r="J107" s="70">
        <f t="shared" si="15"/>
        <v>1</v>
      </c>
      <c r="K107" s="70">
        <f t="shared" si="15"/>
        <v>1</v>
      </c>
    </row>
    <row r="108" spans="1:11">
      <c r="A108" s="67" t="s">
        <v>15</v>
      </c>
      <c r="B108" s="69" t="s">
        <v>227</v>
      </c>
      <c r="C108" s="69" t="s">
        <v>181</v>
      </c>
      <c r="D108" s="69" t="s">
        <v>196</v>
      </c>
      <c r="E108" s="135" t="s">
        <v>20</v>
      </c>
      <c r="F108" s="69" t="s">
        <v>16</v>
      </c>
      <c r="G108" s="69"/>
      <c r="H108" s="69"/>
      <c r="I108" s="70">
        <f t="shared" si="15"/>
        <v>1</v>
      </c>
      <c r="J108" s="70">
        <f t="shared" si="15"/>
        <v>1</v>
      </c>
      <c r="K108" s="70">
        <f t="shared" si="15"/>
        <v>1</v>
      </c>
    </row>
    <row r="109" spans="1:11">
      <c r="A109" s="64" t="s">
        <v>17</v>
      </c>
      <c r="B109" s="69" t="s">
        <v>227</v>
      </c>
      <c r="C109" s="69" t="s">
        <v>181</v>
      </c>
      <c r="D109" s="69" t="s">
        <v>196</v>
      </c>
      <c r="E109" s="135" t="s">
        <v>20</v>
      </c>
      <c r="F109" s="69" t="s">
        <v>16</v>
      </c>
      <c r="G109" s="69" t="s">
        <v>191</v>
      </c>
      <c r="H109" s="69"/>
      <c r="I109" s="70">
        <f t="shared" si="15"/>
        <v>1</v>
      </c>
      <c r="J109" s="70">
        <f t="shared" si="15"/>
        <v>1</v>
      </c>
      <c r="K109" s="70">
        <f t="shared" si="15"/>
        <v>1</v>
      </c>
    </row>
    <row r="110" spans="1:11" ht="36">
      <c r="A110" s="64" t="s">
        <v>44</v>
      </c>
      <c r="B110" s="69" t="s">
        <v>227</v>
      </c>
      <c r="C110" s="69" t="s">
        <v>181</v>
      </c>
      <c r="D110" s="69" t="s">
        <v>196</v>
      </c>
      <c r="E110" s="135" t="s">
        <v>20</v>
      </c>
      <c r="F110" s="69" t="s">
        <v>16</v>
      </c>
      <c r="G110" s="69" t="s">
        <v>191</v>
      </c>
      <c r="H110" s="69">
        <v>912</v>
      </c>
      <c r="I110" s="70">
        <f ca="1">'Приложение 2'!J107</f>
        <v>1</v>
      </c>
      <c r="J110" s="70">
        <f ca="1">'Приложение 2'!K107</f>
        <v>1</v>
      </c>
      <c r="K110" s="70">
        <f ca="1">'Приложение 2'!L107</f>
        <v>1</v>
      </c>
    </row>
    <row r="111" spans="1:11" ht="84">
      <c r="A111" s="96" t="s">
        <v>13</v>
      </c>
      <c r="B111" s="69" t="s">
        <v>227</v>
      </c>
      <c r="C111" s="69" t="s">
        <v>181</v>
      </c>
      <c r="D111" s="69" t="s">
        <v>196</v>
      </c>
      <c r="E111" s="135" t="s">
        <v>14</v>
      </c>
      <c r="F111" s="69"/>
      <c r="G111" s="69"/>
      <c r="H111" s="69"/>
      <c r="I111" s="70">
        <f t="shared" ref="I111:K115" si="16">I112</f>
        <v>1</v>
      </c>
      <c r="J111" s="70">
        <f t="shared" si="16"/>
        <v>1</v>
      </c>
      <c r="K111" s="70">
        <f t="shared" si="16"/>
        <v>1</v>
      </c>
    </row>
    <row r="112" spans="1:11" ht="36">
      <c r="A112" s="83" t="s">
        <v>214</v>
      </c>
      <c r="B112" s="69" t="s">
        <v>227</v>
      </c>
      <c r="C112" s="69" t="s">
        <v>181</v>
      </c>
      <c r="D112" s="69" t="s">
        <v>196</v>
      </c>
      <c r="E112" s="135" t="s">
        <v>14</v>
      </c>
      <c r="F112" s="69"/>
      <c r="G112" s="69"/>
      <c r="H112" s="69"/>
      <c r="I112" s="70">
        <f t="shared" si="16"/>
        <v>1</v>
      </c>
      <c r="J112" s="70">
        <f t="shared" si="16"/>
        <v>1</v>
      </c>
      <c r="K112" s="70">
        <f t="shared" si="16"/>
        <v>1</v>
      </c>
    </row>
    <row r="113" spans="1:11" ht="36">
      <c r="A113" s="64" t="s">
        <v>215</v>
      </c>
      <c r="B113" s="69" t="s">
        <v>227</v>
      </c>
      <c r="C113" s="69" t="s">
        <v>181</v>
      </c>
      <c r="D113" s="69" t="s">
        <v>196</v>
      </c>
      <c r="E113" s="135" t="s">
        <v>14</v>
      </c>
      <c r="F113" s="69"/>
      <c r="G113" s="69"/>
      <c r="H113" s="69"/>
      <c r="I113" s="70">
        <f t="shared" si="16"/>
        <v>1</v>
      </c>
      <c r="J113" s="70">
        <f t="shared" si="16"/>
        <v>1</v>
      </c>
      <c r="K113" s="70">
        <f t="shared" si="16"/>
        <v>1</v>
      </c>
    </row>
    <row r="114" spans="1:11">
      <c r="A114" s="107" t="s">
        <v>1</v>
      </c>
      <c r="B114" s="69" t="s">
        <v>227</v>
      </c>
      <c r="C114" s="69" t="s">
        <v>181</v>
      </c>
      <c r="D114" s="69" t="s">
        <v>196</v>
      </c>
      <c r="E114" s="135" t="s">
        <v>14</v>
      </c>
      <c r="F114" s="69" t="s">
        <v>2</v>
      </c>
      <c r="G114" s="69"/>
      <c r="H114" s="69"/>
      <c r="I114" s="70">
        <f t="shared" si="16"/>
        <v>1</v>
      </c>
      <c r="J114" s="70">
        <f t="shared" si="16"/>
        <v>1</v>
      </c>
      <c r="K114" s="70">
        <f t="shared" si="16"/>
        <v>1</v>
      </c>
    </row>
    <row r="115" spans="1:11">
      <c r="A115" s="64" t="s">
        <v>8</v>
      </c>
      <c r="B115" s="69" t="s">
        <v>227</v>
      </c>
      <c r="C115" s="69" t="s">
        <v>181</v>
      </c>
      <c r="D115" s="69" t="s">
        <v>196</v>
      </c>
      <c r="E115" s="135" t="s">
        <v>14</v>
      </c>
      <c r="F115" s="69" t="s">
        <v>2</v>
      </c>
      <c r="G115" s="69" t="s">
        <v>239</v>
      </c>
      <c r="H115" s="69"/>
      <c r="I115" s="70">
        <f t="shared" si="16"/>
        <v>1</v>
      </c>
      <c r="J115" s="70">
        <f t="shared" si="16"/>
        <v>1</v>
      </c>
      <c r="K115" s="70">
        <f t="shared" si="16"/>
        <v>1</v>
      </c>
    </row>
    <row r="116" spans="1:11" ht="36">
      <c r="A116" s="64" t="s">
        <v>44</v>
      </c>
      <c r="B116" s="69" t="s">
        <v>227</v>
      </c>
      <c r="C116" s="69" t="s">
        <v>181</v>
      </c>
      <c r="D116" s="69" t="s">
        <v>196</v>
      </c>
      <c r="E116" s="135" t="s">
        <v>14</v>
      </c>
      <c r="F116" s="69" t="s">
        <v>2</v>
      </c>
      <c r="G116" s="69" t="s">
        <v>239</v>
      </c>
      <c r="H116" s="69">
        <v>912</v>
      </c>
      <c r="I116" s="70">
        <f ca="1">'Приложение 2'!J99</f>
        <v>1</v>
      </c>
      <c r="J116" s="70">
        <f ca="1">'Приложение 2'!K99</f>
        <v>1</v>
      </c>
      <c r="K116" s="70">
        <f ca="1">'Приложение 2'!L99</f>
        <v>1</v>
      </c>
    </row>
    <row r="117" spans="1:11" ht="60">
      <c r="A117" s="64" t="s">
        <v>6</v>
      </c>
      <c r="B117" s="69" t="s">
        <v>227</v>
      </c>
      <c r="C117" s="69" t="s">
        <v>181</v>
      </c>
      <c r="D117" s="69" t="s">
        <v>196</v>
      </c>
      <c r="E117" s="135" t="s">
        <v>7</v>
      </c>
      <c r="F117" s="69"/>
      <c r="G117" s="69"/>
      <c r="H117" s="69"/>
      <c r="I117" s="70">
        <f t="shared" ref="I117:K121" si="17">I118</f>
        <v>1</v>
      </c>
      <c r="J117" s="70">
        <f t="shared" si="17"/>
        <v>1</v>
      </c>
      <c r="K117" s="70">
        <f t="shared" si="17"/>
        <v>1</v>
      </c>
    </row>
    <row r="118" spans="1:11" ht="36">
      <c r="A118" s="83" t="s">
        <v>214</v>
      </c>
      <c r="B118" s="69" t="s">
        <v>227</v>
      </c>
      <c r="C118" s="69" t="s">
        <v>181</v>
      </c>
      <c r="D118" s="69" t="s">
        <v>196</v>
      </c>
      <c r="E118" s="135" t="s">
        <v>7</v>
      </c>
      <c r="F118" s="69"/>
      <c r="G118" s="69"/>
      <c r="H118" s="69"/>
      <c r="I118" s="70">
        <f t="shared" si="17"/>
        <v>1</v>
      </c>
      <c r="J118" s="70">
        <f t="shared" si="17"/>
        <v>1</v>
      </c>
      <c r="K118" s="70">
        <f t="shared" si="17"/>
        <v>1</v>
      </c>
    </row>
    <row r="119" spans="1:11" ht="36">
      <c r="A119" s="64" t="s">
        <v>215</v>
      </c>
      <c r="B119" s="69" t="s">
        <v>227</v>
      </c>
      <c r="C119" s="69" t="s">
        <v>181</v>
      </c>
      <c r="D119" s="69" t="s">
        <v>196</v>
      </c>
      <c r="E119" s="135" t="s">
        <v>7</v>
      </c>
      <c r="F119" s="69"/>
      <c r="G119" s="69"/>
      <c r="H119" s="69"/>
      <c r="I119" s="70">
        <f t="shared" si="17"/>
        <v>1</v>
      </c>
      <c r="J119" s="70">
        <f t="shared" si="17"/>
        <v>1</v>
      </c>
      <c r="K119" s="70">
        <f t="shared" si="17"/>
        <v>1</v>
      </c>
    </row>
    <row r="120" spans="1:11">
      <c r="A120" s="107" t="s">
        <v>1</v>
      </c>
      <c r="B120" s="69" t="s">
        <v>227</v>
      </c>
      <c r="C120" s="69" t="s">
        <v>181</v>
      </c>
      <c r="D120" s="69" t="s">
        <v>196</v>
      </c>
      <c r="E120" s="135" t="s">
        <v>7</v>
      </c>
      <c r="F120" s="69" t="s">
        <v>2</v>
      </c>
      <c r="G120" s="69"/>
      <c r="H120" s="69"/>
      <c r="I120" s="70">
        <f t="shared" si="17"/>
        <v>1</v>
      </c>
      <c r="J120" s="70">
        <f t="shared" si="17"/>
        <v>1</v>
      </c>
      <c r="K120" s="70">
        <f t="shared" si="17"/>
        <v>1</v>
      </c>
    </row>
    <row r="121" spans="1:11">
      <c r="A121" s="64" t="s">
        <v>3</v>
      </c>
      <c r="B121" s="69" t="s">
        <v>227</v>
      </c>
      <c r="C121" s="69" t="s">
        <v>181</v>
      </c>
      <c r="D121" s="69" t="s">
        <v>196</v>
      </c>
      <c r="E121" s="135" t="s">
        <v>7</v>
      </c>
      <c r="F121" s="69" t="s">
        <v>2</v>
      </c>
      <c r="G121" s="69" t="s">
        <v>193</v>
      </c>
      <c r="H121" s="69"/>
      <c r="I121" s="70">
        <f t="shared" si="17"/>
        <v>1</v>
      </c>
      <c r="J121" s="70">
        <f t="shared" si="17"/>
        <v>1</v>
      </c>
      <c r="K121" s="70">
        <f t="shared" si="17"/>
        <v>1</v>
      </c>
    </row>
    <row r="122" spans="1:11" ht="36">
      <c r="A122" s="64" t="s">
        <v>44</v>
      </c>
      <c r="B122" s="69" t="s">
        <v>227</v>
      </c>
      <c r="C122" s="69" t="s">
        <v>181</v>
      </c>
      <c r="D122" s="69" t="s">
        <v>196</v>
      </c>
      <c r="E122" s="135" t="s">
        <v>7</v>
      </c>
      <c r="F122" s="69" t="s">
        <v>2</v>
      </c>
      <c r="G122" s="69" t="s">
        <v>193</v>
      </c>
      <c r="H122" s="69">
        <v>912</v>
      </c>
      <c r="I122" s="70">
        <f ca="1">'Приложение 2'!J87</f>
        <v>1</v>
      </c>
      <c r="J122" s="70">
        <f ca="1">'Приложение 2'!K87</f>
        <v>1</v>
      </c>
      <c r="K122" s="70">
        <f ca="1">'Приложение 2'!L87</f>
        <v>1</v>
      </c>
    </row>
    <row r="123" spans="1:11" ht="176.25" customHeight="1">
      <c r="A123" s="96" t="s">
        <v>97</v>
      </c>
      <c r="B123" s="69" t="s">
        <v>227</v>
      </c>
      <c r="C123" s="69" t="s">
        <v>181</v>
      </c>
      <c r="D123" s="69" t="s">
        <v>196</v>
      </c>
      <c r="E123" s="135" t="s">
        <v>0</v>
      </c>
      <c r="F123" s="69"/>
      <c r="G123" s="69"/>
      <c r="H123" s="69"/>
      <c r="I123" s="70">
        <f t="shared" ref="I123:K127" si="18">I124</f>
        <v>1</v>
      </c>
      <c r="J123" s="70">
        <f t="shared" si="18"/>
        <v>1</v>
      </c>
      <c r="K123" s="70">
        <f t="shared" si="18"/>
        <v>1</v>
      </c>
    </row>
    <row r="124" spans="1:11" ht="36">
      <c r="A124" s="83" t="s">
        <v>214</v>
      </c>
      <c r="B124" s="69" t="s">
        <v>227</v>
      </c>
      <c r="C124" s="69" t="s">
        <v>181</v>
      </c>
      <c r="D124" s="69" t="s">
        <v>196</v>
      </c>
      <c r="E124" s="135" t="s">
        <v>0</v>
      </c>
      <c r="F124" s="69"/>
      <c r="G124" s="69"/>
      <c r="H124" s="69"/>
      <c r="I124" s="70">
        <f t="shared" si="18"/>
        <v>1</v>
      </c>
      <c r="J124" s="70">
        <f t="shared" si="18"/>
        <v>1</v>
      </c>
      <c r="K124" s="70">
        <f t="shared" si="18"/>
        <v>1</v>
      </c>
    </row>
    <row r="125" spans="1:11" ht="36">
      <c r="A125" s="64" t="s">
        <v>215</v>
      </c>
      <c r="B125" s="69" t="s">
        <v>227</v>
      </c>
      <c r="C125" s="69" t="s">
        <v>181</v>
      </c>
      <c r="D125" s="69" t="s">
        <v>196</v>
      </c>
      <c r="E125" s="135" t="s">
        <v>0</v>
      </c>
      <c r="F125" s="161"/>
      <c r="G125" s="161"/>
      <c r="H125" s="161"/>
      <c r="I125" s="70">
        <f t="shared" si="18"/>
        <v>1</v>
      </c>
      <c r="J125" s="70">
        <f t="shared" si="18"/>
        <v>1</v>
      </c>
      <c r="K125" s="70">
        <f t="shared" si="18"/>
        <v>1</v>
      </c>
    </row>
    <row r="126" spans="1:11">
      <c r="A126" s="64" t="s">
        <v>248</v>
      </c>
      <c r="B126" s="69" t="s">
        <v>227</v>
      </c>
      <c r="C126" s="69" t="s">
        <v>181</v>
      </c>
      <c r="D126" s="69" t="s">
        <v>196</v>
      </c>
      <c r="E126" s="135" t="s">
        <v>0</v>
      </c>
      <c r="F126" s="161" t="s">
        <v>206</v>
      </c>
      <c r="G126" s="161"/>
      <c r="H126" s="161"/>
      <c r="I126" s="70">
        <f t="shared" si="18"/>
        <v>1</v>
      </c>
      <c r="J126" s="70">
        <f t="shared" si="18"/>
        <v>1</v>
      </c>
      <c r="K126" s="70">
        <f t="shared" si="18"/>
        <v>1</v>
      </c>
    </row>
    <row r="127" spans="1:11" ht="24">
      <c r="A127" s="64" t="s">
        <v>257</v>
      </c>
      <c r="B127" s="69" t="s">
        <v>227</v>
      </c>
      <c r="C127" s="69" t="s">
        <v>181</v>
      </c>
      <c r="D127" s="69" t="s">
        <v>196</v>
      </c>
      <c r="E127" s="135" t="s">
        <v>0</v>
      </c>
      <c r="F127" s="161" t="s">
        <v>206</v>
      </c>
      <c r="G127" s="161" t="s">
        <v>188</v>
      </c>
      <c r="H127" s="161"/>
      <c r="I127" s="70">
        <f t="shared" si="18"/>
        <v>1</v>
      </c>
      <c r="J127" s="70">
        <f t="shared" si="18"/>
        <v>1</v>
      </c>
      <c r="K127" s="70">
        <f t="shared" si="18"/>
        <v>1</v>
      </c>
    </row>
    <row r="128" spans="1:11" ht="36">
      <c r="A128" s="64" t="s">
        <v>44</v>
      </c>
      <c r="B128" s="69" t="s">
        <v>227</v>
      </c>
      <c r="C128" s="69" t="s">
        <v>181</v>
      </c>
      <c r="D128" s="69" t="s">
        <v>196</v>
      </c>
      <c r="E128" s="135" t="s">
        <v>0</v>
      </c>
      <c r="F128" s="161" t="s">
        <v>206</v>
      </c>
      <c r="G128" s="161" t="s">
        <v>188</v>
      </c>
      <c r="H128" s="161">
        <v>912</v>
      </c>
      <c r="I128" s="70">
        <f ca="1">'Приложение 2'!J77</f>
        <v>1</v>
      </c>
      <c r="J128" s="70">
        <f ca="1">'Приложение 2'!K77</f>
        <v>1</v>
      </c>
      <c r="K128" s="70">
        <f ca="1">'Приложение 2'!L77</f>
        <v>1</v>
      </c>
    </row>
    <row r="129" spans="1:11" ht="99.75" customHeight="1">
      <c r="A129" s="64" t="s">
        <v>49</v>
      </c>
      <c r="B129" s="69" t="s">
        <v>227</v>
      </c>
      <c r="C129" s="69" t="s">
        <v>181</v>
      </c>
      <c r="D129" s="69" t="s">
        <v>196</v>
      </c>
      <c r="E129" s="135" t="s">
        <v>230</v>
      </c>
      <c r="F129" s="69"/>
      <c r="G129" s="69"/>
      <c r="H129" s="69"/>
      <c r="I129" s="70">
        <f t="shared" ref="I129:K133" si="19">I130</f>
        <v>4.3</v>
      </c>
      <c r="J129" s="70">
        <f t="shared" si="19"/>
        <v>0</v>
      </c>
      <c r="K129" s="70">
        <f t="shared" si="19"/>
        <v>0</v>
      </c>
    </row>
    <row r="130" spans="1:11">
      <c r="A130" s="64" t="s">
        <v>231</v>
      </c>
      <c r="B130" s="69" t="s">
        <v>227</v>
      </c>
      <c r="C130" s="69" t="s">
        <v>181</v>
      </c>
      <c r="D130" s="69" t="s">
        <v>196</v>
      </c>
      <c r="E130" s="135" t="s">
        <v>230</v>
      </c>
      <c r="F130" s="69"/>
      <c r="G130" s="69"/>
      <c r="H130" s="69"/>
      <c r="I130" s="70">
        <f t="shared" si="19"/>
        <v>4.3</v>
      </c>
      <c r="J130" s="70">
        <f t="shared" si="19"/>
        <v>0</v>
      </c>
      <c r="K130" s="70">
        <f t="shared" si="19"/>
        <v>0</v>
      </c>
    </row>
    <row r="131" spans="1:11">
      <c r="A131" s="64" t="s">
        <v>232</v>
      </c>
      <c r="B131" s="69" t="s">
        <v>227</v>
      </c>
      <c r="C131" s="69" t="s">
        <v>181</v>
      </c>
      <c r="D131" s="69" t="s">
        <v>196</v>
      </c>
      <c r="E131" s="135" t="s">
        <v>230</v>
      </c>
      <c r="F131" s="69"/>
      <c r="G131" s="69"/>
      <c r="H131" s="69"/>
      <c r="I131" s="70">
        <f t="shared" si="19"/>
        <v>4.3</v>
      </c>
      <c r="J131" s="70">
        <f t="shared" si="19"/>
        <v>0</v>
      </c>
      <c r="K131" s="70">
        <f t="shared" si="19"/>
        <v>0</v>
      </c>
    </row>
    <row r="132" spans="1:11">
      <c r="A132" s="64" t="s">
        <v>190</v>
      </c>
      <c r="B132" s="69" t="s">
        <v>227</v>
      </c>
      <c r="C132" s="69" t="s">
        <v>181</v>
      </c>
      <c r="D132" s="69" t="s">
        <v>196</v>
      </c>
      <c r="E132" s="135" t="s">
        <v>230</v>
      </c>
      <c r="F132" s="69" t="s">
        <v>191</v>
      </c>
      <c r="G132" s="69"/>
      <c r="H132" s="69"/>
      <c r="I132" s="70">
        <f t="shared" si="19"/>
        <v>4.3</v>
      </c>
      <c r="J132" s="70">
        <f t="shared" si="19"/>
        <v>0</v>
      </c>
      <c r="K132" s="70">
        <f t="shared" si="19"/>
        <v>0</v>
      </c>
    </row>
    <row r="133" spans="1:11" ht="48">
      <c r="A133" s="64" t="s">
        <v>224</v>
      </c>
      <c r="B133" s="69" t="s">
        <v>227</v>
      </c>
      <c r="C133" s="69" t="s">
        <v>181</v>
      </c>
      <c r="D133" s="69" t="s">
        <v>196</v>
      </c>
      <c r="E133" s="135" t="s">
        <v>230</v>
      </c>
      <c r="F133" s="69" t="s">
        <v>191</v>
      </c>
      <c r="G133" s="69" t="s">
        <v>225</v>
      </c>
      <c r="H133" s="69"/>
      <c r="I133" s="70">
        <f t="shared" si="19"/>
        <v>4.3</v>
      </c>
      <c r="J133" s="70">
        <f t="shared" si="19"/>
        <v>0</v>
      </c>
      <c r="K133" s="70">
        <f t="shared" si="19"/>
        <v>0</v>
      </c>
    </row>
    <row r="134" spans="1:11" ht="36">
      <c r="A134" s="64" t="s">
        <v>44</v>
      </c>
      <c r="B134" s="69" t="s">
        <v>227</v>
      </c>
      <c r="C134" s="69" t="s">
        <v>181</v>
      </c>
      <c r="D134" s="69" t="s">
        <v>196</v>
      </c>
      <c r="E134" s="135" t="s">
        <v>230</v>
      </c>
      <c r="F134" s="69" t="s">
        <v>191</v>
      </c>
      <c r="G134" s="69" t="s">
        <v>225</v>
      </c>
      <c r="H134" s="69">
        <v>912</v>
      </c>
      <c r="I134" s="70">
        <f ca="1">'Приложение 2'!J42</f>
        <v>4.3</v>
      </c>
      <c r="J134" s="70">
        <f ca="1">'Приложение 2'!K42</f>
        <v>0</v>
      </c>
      <c r="K134" s="70">
        <f ca="1">'Приложение 2'!L42</f>
        <v>0</v>
      </c>
    </row>
    <row r="135" spans="1:11" ht="60">
      <c r="A135" s="64" t="s">
        <v>234</v>
      </c>
      <c r="B135" s="69" t="s">
        <v>227</v>
      </c>
      <c r="C135" s="69" t="s">
        <v>181</v>
      </c>
      <c r="D135" s="69" t="s">
        <v>196</v>
      </c>
      <c r="E135" s="135" t="s">
        <v>235</v>
      </c>
      <c r="F135" s="162"/>
      <c r="G135" s="162"/>
      <c r="H135" s="162"/>
      <c r="I135" s="70">
        <f t="shared" ref="I135:K138" si="20">I136</f>
        <v>5</v>
      </c>
      <c r="J135" s="70">
        <f t="shared" si="20"/>
        <v>4.95</v>
      </c>
      <c r="K135" s="70">
        <f t="shared" si="20"/>
        <v>5</v>
      </c>
    </row>
    <row r="136" spans="1:11">
      <c r="A136" s="64" t="s">
        <v>217</v>
      </c>
      <c r="B136" s="69" t="s">
        <v>227</v>
      </c>
      <c r="C136" s="69" t="s">
        <v>181</v>
      </c>
      <c r="D136" s="69" t="s">
        <v>196</v>
      </c>
      <c r="E136" s="135" t="s">
        <v>235</v>
      </c>
      <c r="F136" s="162"/>
      <c r="G136" s="162"/>
      <c r="H136" s="162"/>
      <c r="I136" s="70">
        <f t="shared" si="20"/>
        <v>5</v>
      </c>
      <c r="J136" s="70">
        <f t="shared" si="20"/>
        <v>4.95</v>
      </c>
      <c r="K136" s="70">
        <f t="shared" si="20"/>
        <v>5</v>
      </c>
    </row>
    <row r="137" spans="1:11">
      <c r="A137" s="64" t="s">
        <v>236</v>
      </c>
      <c r="B137" s="69" t="s">
        <v>227</v>
      </c>
      <c r="C137" s="69" t="s">
        <v>181</v>
      </c>
      <c r="D137" s="69" t="s">
        <v>196</v>
      </c>
      <c r="E137" s="135" t="s">
        <v>235</v>
      </c>
      <c r="F137" s="69"/>
      <c r="G137" s="69"/>
      <c r="H137" s="69"/>
      <c r="I137" s="70">
        <f t="shared" si="20"/>
        <v>5</v>
      </c>
      <c r="J137" s="70">
        <f t="shared" si="20"/>
        <v>4.95</v>
      </c>
      <c r="K137" s="70">
        <f t="shared" si="20"/>
        <v>5</v>
      </c>
    </row>
    <row r="138" spans="1:11">
      <c r="A138" s="64" t="s">
        <v>190</v>
      </c>
      <c r="B138" s="69" t="s">
        <v>227</v>
      </c>
      <c r="C138" s="69" t="s">
        <v>181</v>
      </c>
      <c r="D138" s="69" t="s">
        <v>196</v>
      </c>
      <c r="E138" s="135" t="s">
        <v>235</v>
      </c>
      <c r="F138" s="69" t="s">
        <v>191</v>
      </c>
      <c r="G138" s="69"/>
      <c r="H138" s="69"/>
      <c r="I138" s="70">
        <f t="shared" si="20"/>
        <v>5</v>
      </c>
      <c r="J138" s="70">
        <f t="shared" si="20"/>
        <v>4.95</v>
      </c>
      <c r="K138" s="70">
        <f t="shared" si="20"/>
        <v>5</v>
      </c>
    </row>
    <row r="139" spans="1:11">
      <c r="A139" s="64" t="s">
        <v>233</v>
      </c>
      <c r="B139" s="69" t="s">
        <v>227</v>
      </c>
      <c r="C139" s="69" t="s">
        <v>181</v>
      </c>
      <c r="D139" s="69" t="s">
        <v>196</v>
      </c>
      <c r="E139" s="135" t="s">
        <v>235</v>
      </c>
      <c r="F139" s="69" t="s">
        <v>191</v>
      </c>
      <c r="G139" s="69" t="s">
        <v>187</v>
      </c>
      <c r="H139" s="69"/>
      <c r="I139" s="70">
        <f ca="1">'Приложение 2'!J48</f>
        <v>5</v>
      </c>
      <c r="J139" s="70">
        <f ca="1">'Приложение 2'!K48</f>
        <v>4.95</v>
      </c>
      <c r="K139" s="70">
        <f ca="1">'Приложение 2'!L48</f>
        <v>5</v>
      </c>
    </row>
    <row r="140" spans="1:11" ht="60">
      <c r="A140" s="82" t="s">
        <v>240</v>
      </c>
      <c r="B140" s="69" t="s">
        <v>227</v>
      </c>
      <c r="C140" s="69" t="s">
        <v>181</v>
      </c>
      <c r="D140" s="69" t="s">
        <v>196</v>
      </c>
      <c r="E140" s="135" t="s">
        <v>241</v>
      </c>
      <c r="F140" s="69"/>
      <c r="G140" s="69"/>
      <c r="H140" s="69"/>
      <c r="I140" s="70">
        <f>I141+I146</f>
        <v>92.6</v>
      </c>
      <c r="J140" s="70">
        <f>J141+J146</f>
        <v>96</v>
      </c>
      <c r="K140" s="70">
        <f>K141+K146</f>
        <v>96</v>
      </c>
    </row>
    <row r="141" spans="1:11" ht="72">
      <c r="A141" s="64" t="s">
        <v>198</v>
      </c>
      <c r="B141" s="69" t="s">
        <v>227</v>
      </c>
      <c r="C141" s="69" t="s">
        <v>181</v>
      </c>
      <c r="D141" s="69" t="s">
        <v>196</v>
      </c>
      <c r="E141" s="135" t="s">
        <v>241</v>
      </c>
      <c r="F141" s="69"/>
      <c r="G141" s="69"/>
      <c r="H141" s="69"/>
      <c r="I141" s="70">
        <f t="shared" ref="I141:K144" si="21">I142</f>
        <v>82.6</v>
      </c>
      <c r="J141" s="70">
        <f t="shared" si="21"/>
        <v>82.6</v>
      </c>
      <c r="K141" s="70">
        <f t="shared" si="21"/>
        <v>82.6</v>
      </c>
    </row>
    <row r="142" spans="1:11" ht="36">
      <c r="A142" s="64" t="s">
        <v>199</v>
      </c>
      <c r="B142" s="69" t="s">
        <v>227</v>
      </c>
      <c r="C142" s="69" t="s">
        <v>181</v>
      </c>
      <c r="D142" s="69" t="s">
        <v>196</v>
      </c>
      <c r="E142" s="135" t="s">
        <v>241</v>
      </c>
      <c r="F142" s="69"/>
      <c r="G142" s="69"/>
      <c r="H142" s="69"/>
      <c r="I142" s="70">
        <f t="shared" si="21"/>
        <v>82.6</v>
      </c>
      <c r="J142" s="70">
        <f t="shared" si="21"/>
        <v>82.6</v>
      </c>
      <c r="K142" s="70">
        <f t="shared" si="21"/>
        <v>82.6</v>
      </c>
    </row>
    <row r="143" spans="1:11">
      <c r="A143" s="78" t="s">
        <v>237</v>
      </c>
      <c r="B143" s="69" t="s">
        <v>227</v>
      </c>
      <c r="C143" s="69" t="s">
        <v>181</v>
      </c>
      <c r="D143" s="69" t="s">
        <v>196</v>
      </c>
      <c r="E143" s="135" t="s">
        <v>241</v>
      </c>
      <c r="F143" s="81" t="s">
        <v>193</v>
      </c>
      <c r="G143" s="69"/>
      <c r="H143" s="69"/>
      <c r="I143" s="70">
        <f t="shared" si="21"/>
        <v>82.6</v>
      </c>
      <c r="J143" s="70">
        <f t="shared" si="21"/>
        <v>82.6</v>
      </c>
      <c r="K143" s="70">
        <f t="shared" si="21"/>
        <v>82.6</v>
      </c>
    </row>
    <row r="144" spans="1:11" ht="24">
      <c r="A144" s="80" t="s">
        <v>238</v>
      </c>
      <c r="B144" s="69" t="s">
        <v>227</v>
      </c>
      <c r="C144" s="69" t="s">
        <v>181</v>
      </c>
      <c r="D144" s="69" t="s">
        <v>196</v>
      </c>
      <c r="E144" s="135" t="s">
        <v>241</v>
      </c>
      <c r="F144" s="81" t="s">
        <v>193</v>
      </c>
      <c r="G144" s="69" t="s">
        <v>239</v>
      </c>
      <c r="H144" s="69"/>
      <c r="I144" s="70">
        <f t="shared" si="21"/>
        <v>82.6</v>
      </c>
      <c r="J144" s="70">
        <f t="shared" si="21"/>
        <v>82.6</v>
      </c>
      <c r="K144" s="70">
        <f t="shared" si="21"/>
        <v>82.6</v>
      </c>
    </row>
    <row r="145" spans="1:11" ht="36">
      <c r="A145" s="64" t="s">
        <v>44</v>
      </c>
      <c r="B145" s="69" t="s">
        <v>227</v>
      </c>
      <c r="C145" s="69" t="s">
        <v>181</v>
      </c>
      <c r="D145" s="69" t="s">
        <v>196</v>
      </c>
      <c r="E145" s="135" t="s">
        <v>241</v>
      </c>
      <c r="F145" s="81" t="s">
        <v>193</v>
      </c>
      <c r="G145" s="69" t="s">
        <v>239</v>
      </c>
      <c r="H145" s="69">
        <v>912</v>
      </c>
      <c r="I145" s="70">
        <f ca="1">'Приложение 2'!J55</f>
        <v>82.6</v>
      </c>
      <c r="J145" s="70">
        <f ca="1">'Приложение 2'!K55</f>
        <v>82.6</v>
      </c>
      <c r="K145" s="70">
        <f ca="1">'Приложение 2'!L55</f>
        <v>82.6</v>
      </c>
    </row>
    <row r="146" spans="1:11" ht="36">
      <c r="A146" s="83" t="s">
        <v>214</v>
      </c>
      <c r="B146" s="69" t="s">
        <v>227</v>
      </c>
      <c r="C146" s="69" t="s">
        <v>181</v>
      </c>
      <c r="D146" s="69" t="s">
        <v>196</v>
      </c>
      <c r="E146" s="135" t="s">
        <v>241</v>
      </c>
      <c r="F146" s="69"/>
      <c r="G146" s="69"/>
      <c r="H146" s="69"/>
      <c r="I146" s="70">
        <f t="shared" ref="I146:K149" si="22">I147</f>
        <v>10</v>
      </c>
      <c r="J146" s="70">
        <f t="shared" si="22"/>
        <v>13.4</v>
      </c>
      <c r="K146" s="70">
        <f t="shared" si="22"/>
        <v>13.4</v>
      </c>
    </row>
    <row r="147" spans="1:11" ht="36">
      <c r="A147" s="64" t="s">
        <v>215</v>
      </c>
      <c r="B147" s="69" t="s">
        <v>227</v>
      </c>
      <c r="C147" s="69" t="s">
        <v>181</v>
      </c>
      <c r="D147" s="69" t="s">
        <v>196</v>
      </c>
      <c r="E147" s="135" t="s">
        <v>241</v>
      </c>
      <c r="F147" s="69"/>
      <c r="G147" s="69"/>
      <c r="H147" s="69"/>
      <c r="I147" s="70">
        <f t="shared" si="22"/>
        <v>10</v>
      </c>
      <c r="J147" s="70">
        <f t="shared" si="22"/>
        <v>13.4</v>
      </c>
      <c r="K147" s="70">
        <f t="shared" si="22"/>
        <v>13.4</v>
      </c>
    </row>
    <row r="148" spans="1:11">
      <c r="A148" s="78" t="s">
        <v>237</v>
      </c>
      <c r="B148" s="69" t="s">
        <v>227</v>
      </c>
      <c r="C148" s="69" t="s">
        <v>181</v>
      </c>
      <c r="D148" s="69" t="s">
        <v>196</v>
      </c>
      <c r="E148" s="135" t="s">
        <v>241</v>
      </c>
      <c r="F148" s="81" t="s">
        <v>193</v>
      </c>
      <c r="G148" s="69"/>
      <c r="H148" s="69"/>
      <c r="I148" s="70">
        <f t="shared" si="22"/>
        <v>10</v>
      </c>
      <c r="J148" s="70">
        <f t="shared" si="22"/>
        <v>13.4</v>
      </c>
      <c r="K148" s="70">
        <f t="shared" si="22"/>
        <v>13.4</v>
      </c>
    </row>
    <row r="149" spans="1:11" ht="24">
      <c r="A149" s="80" t="s">
        <v>238</v>
      </c>
      <c r="B149" s="69" t="s">
        <v>227</v>
      </c>
      <c r="C149" s="69" t="s">
        <v>181</v>
      </c>
      <c r="D149" s="69" t="s">
        <v>196</v>
      </c>
      <c r="E149" s="135" t="s">
        <v>241</v>
      </c>
      <c r="F149" s="81" t="s">
        <v>193</v>
      </c>
      <c r="G149" s="69" t="s">
        <v>239</v>
      </c>
      <c r="H149" s="69"/>
      <c r="I149" s="70">
        <f t="shared" si="22"/>
        <v>10</v>
      </c>
      <c r="J149" s="70">
        <f t="shared" si="22"/>
        <v>13.4</v>
      </c>
      <c r="K149" s="70">
        <f t="shared" si="22"/>
        <v>13.4</v>
      </c>
    </row>
    <row r="150" spans="1:11" ht="36">
      <c r="A150" s="64" t="s">
        <v>44</v>
      </c>
      <c r="B150" s="69" t="s">
        <v>227</v>
      </c>
      <c r="C150" s="69" t="s">
        <v>181</v>
      </c>
      <c r="D150" s="69" t="s">
        <v>196</v>
      </c>
      <c r="E150" s="135" t="s">
        <v>241</v>
      </c>
      <c r="F150" s="81" t="s">
        <v>193</v>
      </c>
      <c r="G150" s="69" t="s">
        <v>239</v>
      </c>
      <c r="H150" s="69">
        <v>912</v>
      </c>
      <c r="I150" s="70">
        <f ca="1">'Приложение 2'!J57</f>
        <v>10</v>
      </c>
      <c r="J150" s="70">
        <f ca="1">'Приложение 2'!K57</f>
        <v>13.4</v>
      </c>
      <c r="K150" s="70">
        <f ca="1">'Приложение 2'!L57</f>
        <v>13.4</v>
      </c>
    </row>
  </sheetData>
  <autoFilter ref="A6:K54"/>
  <mergeCells count="9">
    <mergeCell ref="F1:K1"/>
    <mergeCell ref="A2:K2"/>
    <mergeCell ref="F3:K3"/>
    <mergeCell ref="A4:A5"/>
    <mergeCell ref="B4:E5"/>
    <mergeCell ref="F4:F5"/>
    <mergeCell ref="G4:G5"/>
    <mergeCell ref="H4:H5"/>
    <mergeCell ref="I4:K4"/>
  </mergeCells>
  <phoneticPr fontId="0" type="noConversion"/>
  <pageMargins left="0.43333333333333302" right="0.23611111111111099" top="0.70277777777777795" bottom="1.2208333333333301" header="0.3" footer="0.51180555555555496"/>
  <pageSetup paperSize="9" scale="91" firstPageNumber="0" orientation="portrait" horizontalDpi="300" verticalDpi="300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H13"/>
  <sheetViews>
    <sheetView view="pageBreakPreview" zoomScale="90" zoomScaleNormal="100" zoomScalePageLayoutView="90" workbookViewId="0">
      <selection activeCell="B6" sqref="B6"/>
    </sheetView>
  </sheetViews>
  <sheetFormatPr defaultRowHeight="12.75"/>
  <cols>
    <col min="1" max="1" width="37.1640625" style="172" customWidth="1"/>
    <col min="2" max="2" width="18.6640625" style="172" customWidth="1"/>
    <col min="3" max="3" width="19.33203125" style="172" customWidth="1"/>
    <col min="4" max="4" width="18" style="172" customWidth="1"/>
    <col min="5" max="5" width="24" style="172" customWidth="1"/>
    <col min="6" max="6" width="17.33203125" style="172" customWidth="1"/>
    <col min="7" max="7" width="17.5" style="172" customWidth="1"/>
    <col min="8" max="8" width="17" style="172" customWidth="1"/>
    <col min="9" max="16384" width="9.33203125" style="172"/>
  </cols>
  <sheetData>
    <row r="1" spans="1:8" ht="15.75" customHeight="1">
      <c r="B1" s="217" t="s">
        <v>53</v>
      </c>
      <c r="C1" s="217"/>
      <c r="D1" s="217"/>
      <c r="E1" s="173"/>
    </row>
    <row r="2" spans="1:8" ht="15.75">
      <c r="A2" s="174"/>
      <c r="B2" s="217"/>
      <c r="C2" s="217"/>
      <c r="D2" s="217"/>
      <c r="E2" s="173"/>
    </row>
    <row r="3" spans="1:8" ht="15.75" customHeight="1">
      <c r="B3" s="217"/>
      <c r="C3" s="217"/>
      <c r="D3" s="217"/>
      <c r="E3" s="173"/>
    </row>
    <row r="4" spans="1:8">
      <c r="B4" s="217"/>
      <c r="C4" s="217"/>
      <c r="D4" s="217"/>
      <c r="E4" s="173"/>
    </row>
    <row r="5" spans="1:8" ht="49.5" customHeight="1">
      <c r="B5" s="217"/>
      <c r="C5" s="217"/>
      <c r="D5" s="217"/>
      <c r="E5" s="173"/>
    </row>
    <row r="6" spans="1:8" ht="12.75" customHeight="1">
      <c r="A6" s="175"/>
      <c r="B6" s="176"/>
      <c r="C6" s="176"/>
      <c r="D6" s="176"/>
      <c r="E6" s="173"/>
    </row>
    <row r="7" spans="1:8" ht="69" customHeight="1">
      <c r="A7" s="218" t="s">
        <v>54</v>
      </c>
      <c r="B7" s="218"/>
      <c r="C7" s="218"/>
      <c r="D7" s="218"/>
      <c r="E7" s="173"/>
    </row>
    <row r="8" spans="1:8">
      <c r="A8" s="177"/>
      <c r="B8" s="173"/>
      <c r="C8" s="173"/>
      <c r="D8" s="173"/>
      <c r="E8" s="178"/>
    </row>
    <row r="9" spans="1:8" ht="36.75" customHeight="1">
      <c r="A9" s="219" t="s">
        <v>103</v>
      </c>
      <c r="B9" s="219" t="s">
        <v>55</v>
      </c>
      <c r="C9" s="219"/>
      <c r="D9" s="219"/>
      <c r="E9" s="179"/>
      <c r="G9" s="180"/>
      <c r="H9" s="181"/>
    </row>
    <row r="10" spans="1:8" ht="36" customHeight="1">
      <c r="A10" s="219"/>
      <c r="B10" s="182" t="s">
        <v>105</v>
      </c>
      <c r="C10" s="182" t="s">
        <v>106</v>
      </c>
      <c r="D10" s="182" t="s">
        <v>107</v>
      </c>
      <c r="E10" s="183"/>
      <c r="G10" s="181"/>
      <c r="H10" s="181"/>
    </row>
    <row r="11" spans="1:8" ht="15.75">
      <c r="A11" s="184" t="s">
        <v>181</v>
      </c>
      <c r="B11" s="185" t="s">
        <v>56</v>
      </c>
      <c r="C11" s="185" t="s">
        <v>108</v>
      </c>
      <c r="D11" s="186">
        <v>4</v>
      </c>
      <c r="E11" s="183"/>
      <c r="G11" s="181"/>
      <c r="H11" s="181"/>
    </row>
    <row r="12" spans="1:8" ht="131.25" customHeight="1">
      <c r="A12" s="187" t="s">
        <v>57</v>
      </c>
      <c r="B12" s="188">
        <v>4.3</v>
      </c>
      <c r="C12" s="188">
        <v>0</v>
      </c>
      <c r="D12" s="188">
        <v>0</v>
      </c>
      <c r="E12" s="189"/>
      <c r="F12" s="189"/>
      <c r="G12" s="189"/>
    </row>
    <row r="13" spans="1:8" ht="24.75" customHeight="1">
      <c r="A13" s="190" t="s">
        <v>189</v>
      </c>
      <c r="B13" s="188"/>
      <c r="C13" s="188"/>
      <c r="D13" s="188"/>
      <c r="E13" s="191"/>
      <c r="F13" s="192"/>
    </row>
  </sheetData>
  <mergeCells count="4">
    <mergeCell ref="B1:D5"/>
    <mergeCell ref="A7:D7"/>
    <mergeCell ref="A9:A10"/>
    <mergeCell ref="B9:D9"/>
  </mergeCells>
  <phoneticPr fontId="0" type="noConversion"/>
  <conditionalFormatting sqref="A8">
    <cfRule type="expression" dxfId="3" priority="2">
      <formula>$E8&lt;&gt;""</formula>
    </cfRule>
  </conditionalFormatting>
  <conditionalFormatting sqref="A2 B1">
    <cfRule type="expression" dxfId="2" priority="3">
      <formula>#REF!&lt;&gt;""</formula>
    </cfRule>
  </conditionalFormatting>
  <pageMargins left="0.59027777777777801" right="0.31527777777777799" top="0.70833333333333304" bottom="0.196527777777778" header="0.47222222222222199" footer="0.51180555555555496"/>
  <pageSetup paperSize="9" scale="63" firstPageNumber="0" orientation="portrait" horizontalDpi="300" verticalDpi="300" r:id="rId1"/>
  <headerFooter>
    <oddHeader>&amp;R&amp;P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22"/>
  <sheetViews>
    <sheetView view="pageBreakPreview" topLeftCell="A7" zoomScale="90" zoomScaleNormal="100" zoomScalePageLayoutView="90" workbookViewId="0">
      <selection activeCell="C15" sqref="C15"/>
    </sheetView>
  </sheetViews>
  <sheetFormatPr defaultRowHeight="12.75"/>
  <cols>
    <col min="1" max="1" width="37.1640625" style="172" customWidth="1"/>
    <col min="2" max="2" width="70.5" style="172" customWidth="1"/>
    <col min="3" max="3" width="18.6640625" style="172" customWidth="1"/>
    <col min="4" max="4" width="19.33203125" style="172" customWidth="1"/>
    <col min="5" max="5" width="18" style="172" customWidth="1"/>
    <col min="6" max="6" width="24" style="172" customWidth="1"/>
    <col min="7" max="7" width="17.33203125" style="172" customWidth="1"/>
    <col min="8" max="8" width="17.5" style="172" customWidth="1"/>
    <col min="9" max="9" width="17" style="172" customWidth="1"/>
    <col min="10" max="16384" width="9.33203125" style="172"/>
  </cols>
  <sheetData>
    <row r="1" spans="1:9" ht="15.75" customHeight="1">
      <c r="B1" s="193"/>
      <c r="C1" s="217" t="s">
        <v>58</v>
      </c>
      <c r="D1" s="217"/>
      <c r="E1" s="217"/>
      <c r="F1" s="173"/>
    </row>
    <row r="2" spans="1:9" ht="15.75">
      <c r="A2" s="174"/>
      <c r="B2" s="194"/>
      <c r="C2" s="217"/>
      <c r="D2" s="217"/>
      <c r="E2" s="217"/>
      <c r="F2" s="173"/>
    </row>
    <row r="3" spans="1:9" ht="15.75" customHeight="1">
      <c r="B3" s="194"/>
      <c r="C3" s="217"/>
      <c r="D3" s="217"/>
      <c r="E3" s="217"/>
      <c r="F3" s="173"/>
    </row>
    <row r="4" spans="1:9" ht="15.75">
      <c r="B4" s="174"/>
      <c r="C4" s="217"/>
      <c r="D4" s="217"/>
      <c r="E4" s="217"/>
      <c r="F4" s="173"/>
    </row>
    <row r="5" spans="1:9" ht="49.5" customHeight="1">
      <c r="B5" s="174"/>
      <c r="C5" s="217"/>
      <c r="D5" s="217"/>
      <c r="E5" s="217"/>
      <c r="F5" s="173"/>
    </row>
    <row r="6" spans="1:9" ht="12.75" customHeight="1">
      <c r="A6" s="175"/>
      <c r="B6" s="176"/>
      <c r="C6" s="176"/>
      <c r="D6" s="176"/>
      <c r="E6" s="176"/>
      <c r="F6" s="173"/>
    </row>
    <row r="7" spans="1:9" ht="52.5" customHeight="1">
      <c r="A7" s="220" t="s">
        <v>59</v>
      </c>
      <c r="B7" s="220"/>
      <c r="C7" s="220"/>
      <c r="D7" s="220"/>
      <c r="E7" s="220"/>
      <c r="F7" s="173"/>
    </row>
    <row r="8" spans="1:9">
      <c r="A8" s="177"/>
      <c r="B8" s="173"/>
      <c r="C8" s="173"/>
      <c r="D8" s="173"/>
      <c r="E8" s="173"/>
      <c r="F8" s="178"/>
    </row>
    <row r="9" spans="1:9" ht="36.75" customHeight="1">
      <c r="A9" s="219" t="s">
        <v>102</v>
      </c>
      <c r="B9" s="221" t="s">
        <v>60</v>
      </c>
      <c r="C9" s="219" t="s">
        <v>55</v>
      </c>
      <c r="D9" s="219"/>
      <c r="E9" s="219"/>
      <c r="F9" s="179"/>
      <c r="H9" s="180"/>
      <c r="I9" s="181"/>
    </row>
    <row r="10" spans="1:9" ht="36" customHeight="1">
      <c r="A10" s="219"/>
      <c r="B10" s="221"/>
      <c r="C10" s="182" t="s">
        <v>105</v>
      </c>
      <c r="D10" s="182" t="s">
        <v>106</v>
      </c>
      <c r="E10" s="182" t="s">
        <v>107</v>
      </c>
      <c r="F10" s="183"/>
      <c r="H10" s="181"/>
      <c r="I10" s="181"/>
    </row>
    <row r="11" spans="1:9" ht="15.75">
      <c r="A11" s="184" t="s">
        <v>181</v>
      </c>
      <c r="B11" s="185" t="s">
        <v>56</v>
      </c>
      <c r="C11" s="185" t="s">
        <v>108</v>
      </c>
      <c r="D11" s="185" t="s">
        <v>109</v>
      </c>
      <c r="E11" s="186">
        <v>5</v>
      </c>
      <c r="F11" s="183"/>
      <c r="H11" s="181"/>
      <c r="I11" s="181"/>
    </row>
    <row r="12" spans="1:9" ht="33.75" customHeight="1">
      <c r="A12" s="195" t="s">
        <v>61</v>
      </c>
      <c r="B12" s="196" t="s">
        <v>62</v>
      </c>
      <c r="C12" s="188">
        <v>0</v>
      </c>
      <c r="D12" s="188">
        <v>0</v>
      </c>
      <c r="E12" s="188">
        <v>0</v>
      </c>
      <c r="F12" s="189"/>
      <c r="G12" s="189"/>
      <c r="H12" s="189"/>
    </row>
    <row r="13" spans="1:9" ht="33.75" customHeight="1">
      <c r="A13" s="195" t="s">
        <v>63</v>
      </c>
      <c r="B13" s="187" t="s">
        <v>64</v>
      </c>
      <c r="C13" s="197">
        <f t="shared" ref="C13:E14" si="0">C14</f>
        <v>-2.9</v>
      </c>
      <c r="D13" s="197">
        <f t="shared" si="0"/>
        <v>-4.4000000000000004</v>
      </c>
      <c r="E13" s="197">
        <f t="shared" si="0"/>
        <v>-5.7</v>
      </c>
      <c r="F13" s="189"/>
      <c r="G13" s="189"/>
      <c r="H13" s="189"/>
    </row>
    <row r="14" spans="1:9" ht="45">
      <c r="A14" s="195" t="s">
        <v>65</v>
      </c>
      <c r="B14" s="187" t="s">
        <v>66</v>
      </c>
      <c r="C14" s="197">
        <f t="shared" si="0"/>
        <v>-2.9</v>
      </c>
      <c r="D14" s="197">
        <f t="shared" si="0"/>
        <v>-4.4000000000000004</v>
      </c>
      <c r="E14" s="197">
        <f t="shared" si="0"/>
        <v>-5.7</v>
      </c>
      <c r="F14" s="189"/>
      <c r="G14" s="189"/>
      <c r="H14" s="189"/>
    </row>
    <row r="15" spans="1:9" ht="47.25" customHeight="1">
      <c r="A15" s="195" t="s">
        <v>67</v>
      </c>
      <c r="B15" s="187" t="s">
        <v>68</v>
      </c>
      <c r="C15" s="197">
        <v>-2.9</v>
      </c>
      <c r="D15" s="197">
        <v>-4.4000000000000004</v>
      </c>
      <c r="E15" s="197">
        <v>-5.7</v>
      </c>
      <c r="F15" s="189"/>
      <c r="G15" s="189"/>
      <c r="H15" s="189"/>
    </row>
    <row r="16" spans="1:9" ht="30">
      <c r="A16" s="195" t="s">
        <v>69</v>
      </c>
      <c r="B16" s="198" t="s">
        <v>70</v>
      </c>
      <c r="C16" s="197">
        <v>2.9</v>
      </c>
      <c r="D16" s="197">
        <v>4.4000000000000004</v>
      </c>
      <c r="E16" s="197">
        <v>5.7</v>
      </c>
    </row>
    <row r="17" spans="1:7" ht="15.75">
      <c r="A17" s="195" t="s">
        <v>71</v>
      </c>
      <c r="B17" s="199" t="s">
        <v>72</v>
      </c>
      <c r="C17" s="197">
        <f t="shared" ref="C17:E18" si="1">C18</f>
        <v>-1611.9</v>
      </c>
      <c r="D17" s="197">
        <f t="shared" si="1"/>
        <v>-1448.95</v>
      </c>
      <c r="E17" s="197">
        <f t="shared" si="1"/>
        <v>-1463.2</v>
      </c>
    </row>
    <row r="18" spans="1:7" ht="15.75">
      <c r="A18" s="195" t="s">
        <v>73</v>
      </c>
      <c r="B18" s="198" t="s">
        <v>74</v>
      </c>
      <c r="C18" s="197">
        <f t="shared" si="1"/>
        <v>-1611.9</v>
      </c>
      <c r="D18" s="197">
        <f t="shared" si="1"/>
        <v>-1448.95</v>
      </c>
      <c r="E18" s="197">
        <f t="shared" si="1"/>
        <v>-1463.2</v>
      </c>
      <c r="F18" s="200"/>
    </row>
    <row r="19" spans="1:7" ht="30">
      <c r="A19" s="195" t="s">
        <v>75</v>
      </c>
      <c r="B19" s="198" t="s">
        <v>76</v>
      </c>
      <c r="C19" s="197">
        <v>-1611.9</v>
      </c>
      <c r="D19" s="197">
        <v>-1448.95</v>
      </c>
      <c r="E19" s="197">
        <v>-1463.2</v>
      </c>
      <c r="F19" s="183"/>
    </row>
    <row r="20" spans="1:7" ht="15.75">
      <c r="A20" s="195" t="s">
        <v>77</v>
      </c>
      <c r="B20" s="199" t="s">
        <v>78</v>
      </c>
      <c r="C20" s="197">
        <f t="shared" ref="C20:E21" si="2">C21</f>
        <v>1614.8</v>
      </c>
      <c r="D20" s="197">
        <f t="shared" si="2"/>
        <v>1456.4</v>
      </c>
      <c r="E20" s="197">
        <f t="shared" si="2"/>
        <v>1468.9</v>
      </c>
      <c r="F20" s="200"/>
    </row>
    <row r="21" spans="1:7" ht="15.75">
      <c r="A21" s="195" t="s">
        <v>79</v>
      </c>
      <c r="B21" s="198" t="s">
        <v>80</v>
      </c>
      <c r="C21" s="197">
        <f t="shared" si="2"/>
        <v>1614.8</v>
      </c>
      <c r="D21" s="197">
        <f t="shared" si="2"/>
        <v>1456.4</v>
      </c>
      <c r="E21" s="197">
        <f t="shared" si="2"/>
        <v>1468.9</v>
      </c>
      <c r="F21" s="200"/>
    </row>
    <row r="22" spans="1:7" ht="30">
      <c r="A22" s="195" t="s">
        <v>81</v>
      </c>
      <c r="B22" s="198" t="s">
        <v>82</v>
      </c>
      <c r="C22" s="197">
        <v>1614.8</v>
      </c>
      <c r="D22" s="197">
        <v>1456.4</v>
      </c>
      <c r="E22" s="197">
        <v>1468.9</v>
      </c>
      <c r="F22" s="191"/>
      <c r="G22" s="192"/>
    </row>
  </sheetData>
  <mergeCells count="5">
    <mergeCell ref="C1:E5"/>
    <mergeCell ref="A7:E7"/>
    <mergeCell ref="A9:A10"/>
    <mergeCell ref="B9:B10"/>
    <mergeCell ref="C9:E9"/>
  </mergeCells>
  <phoneticPr fontId="0" type="noConversion"/>
  <conditionalFormatting sqref="A8">
    <cfRule type="expression" dxfId="1" priority="2">
      <formula>$F8&lt;&gt;""</formula>
    </cfRule>
  </conditionalFormatting>
  <conditionalFormatting sqref="A2 B1:C1 B2:B5">
    <cfRule type="expression" dxfId="0" priority="3">
      <formula>#REF!&lt;&gt;""</formula>
    </cfRule>
  </conditionalFormatting>
  <pageMargins left="0.59027777777777801" right="0.31527777777777799" top="0.70833333333333304" bottom="0.196527777777778" header="0.47222222222222199" footer="0.51180555555555496"/>
  <pageSetup paperSize="9" scale="63" firstPageNumber="0" orientation="portrait" horizontalDpi="300" verticalDpi="300" r:id="rId1"/>
  <headerFooter>
    <oddHeader>&amp;R&amp;P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FF"/>
  </sheetPr>
  <dimension ref="A1:K19"/>
  <sheetViews>
    <sheetView view="pageBreakPreview" zoomScaleNormal="100" workbookViewId="0">
      <selection activeCell="E3" sqref="E3:J3"/>
    </sheetView>
  </sheetViews>
  <sheetFormatPr defaultRowHeight="12.75"/>
  <cols>
    <col min="1" max="1" width="6.1640625" style="173" customWidth="1"/>
    <col min="2" max="4" width="9.33203125" style="173"/>
    <col min="5" max="5" width="35.83203125" style="173" customWidth="1"/>
    <col min="6" max="6" width="19" style="173" customWidth="1"/>
    <col min="7" max="7" width="13.6640625" style="173" customWidth="1"/>
    <col min="8" max="8" width="7.83203125" style="173" customWidth="1"/>
    <col min="9" max="10" width="9.33203125" style="173"/>
    <col min="11" max="11" width="41.1640625" style="173" customWidth="1"/>
    <col min="12" max="16384" width="9.33203125" style="173"/>
  </cols>
  <sheetData>
    <row r="1" spans="1:11" ht="20.25" customHeight="1">
      <c r="G1" s="227" t="s">
        <v>83</v>
      </c>
      <c r="H1" s="227"/>
      <c r="I1" s="227"/>
      <c r="J1" s="227"/>
      <c r="K1" s="228"/>
    </row>
    <row r="2" spans="1:11" ht="18" customHeight="1">
      <c r="G2" s="227" t="s">
        <v>84</v>
      </c>
      <c r="H2" s="227"/>
      <c r="I2" s="227"/>
      <c r="J2" s="227"/>
      <c r="K2" s="228"/>
    </row>
    <row r="3" spans="1:11" ht="15.75" customHeight="1">
      <c r="E3" s="227" t="s">
        <v>85</v>
      </c>
      <c r="F3" s="227"/>
      <c r="G3" s="227"/>
      <c r="H3" s="227"/>
      <c r="I3" s="227"/>
      <c r="J3" s="227"/>
      <c r="K3" s="228"/>
    </row>
    <row r="4" spans="1:11" ht="15.75" customHeight="1">
      <c r="B4" s="227" t="s">
        <v>86</v>
      </c>
      <c r="C4" s="227"/>
      <c r="D4" s="227"/>
      <c r="E4" s="227"/>
      <c r="F4" s="227"/>
      <c r="G4" s="227"/>
      <c r="H4" s="227"/>
      <c r="I4" s="227"/>
      <c r="J4" s="227"/>
      <c r="K4" s="228"/>
    </row>
    <row r="5" spans="1:11">
      <c r="E5" s="227" t="s">
        <v>87</v>
      </c>
      <c r="F5" s="227"/>
      <c r="G5" s="227"/>
      <c r="H5" s="227"/>
      <c r="I5" s="227"/>
      <c r="J5" s="227"/>
      <c r="K5" s="201"/>
    </row>
    <row r="6" spans="1:11">
      <c r="G6" s="227" t="s">
        <v>88</v>
      </c>
      <c r="H6" s="227"/>
      <c r="I6" s="227"/>
      <c r="J6" s="227"/>
      <c r="K6" s="201"/>
    </row>
    <row r="8" spans="1:11">
      <c r="K8" s="228"/>
    </row>
    <row r="9" spans="1:11" ht="76.5" customHeight="1">
      <c r="A9" s="220" t="s">
        <v>89</v>
      </c>
      <c r="B9" s="220"/>
      <c r="C9" s="220"/>
      <c r="D9" s="220"/>
      <c r="E9" s="220"/>
      <c r="F9" s="220"/>
      <c r="G9" s="220"/>
      <c r="H9" s="220"/>
      <c r="I9" s="220"/>
      <c r="J9" s="220"/>
      <c r="K9" s="228"/>
    </row>
    <row r="11" spans="1:11" ht="19.5" customHeight="1">
      <c r="A11" s="225" t="s">
        <v>90</v>
      </c>
      <c r="B11" s="226" t="s">
        <v>91</v>
      </c>
      <c r="C11" s="226"/>
      <c r="D11" s="226"/>
      <c r="E11" s="226"/>
      <c r="F11" s="226" t="s">
        <v>92</v>
      </c>
      <c r="G11" s="226"/>
      <c r="H11" s="226"/>
      <c r="I11" s="226"/>
      <c r="J11" s="226"/>
    </row>
    <row r="12" spans="1:11" ht="18.75" customHeight="1">
      <c r="A12" s="225"/>
      <c r="B12" s="226"/>
      <c r="C12" s="226"/>
      <c r="D12" s="226"/>
      <c r="E12" s="226"/>
      <c r="F12" s="202" t="s">
        <v>105</v>
      </c>
      <c r="G12" s="226" t="s">
        <v>106</v>
      </c>
      <c r="H12" s="226"/>
      <c r="I12" s="226" t="s">
        <v>107</v>
      </c>
      <c r="J12" s="226"/>
    </row>
    <row r="13" spans="1:11" ht="12.75" customHeight="1">
      <c r="A13" s="203">
        <v>1</v>
      </c>
      <c r="B13" s="222" t="s">
        <v>93</v>
      </c>
      <c r="C13" s="222"/>
      <c r="D13" s="222"/>
      <c r="E13" s="222"/>
      <c r="F13" s="204">
        <v>0</v>
      </c>
      <c r="G13" s="224">
        <v>0</v>
      </c>
      <c r="H13" s="224"/>
      <c r="I13" s="224">
        <v>0</v>
      </c>
      <c r="J13" s="224"/>
    </row>
    <row r="14" spans="1:11" ht="12.75" customHeight="1">
      <c r="A14" s="202"/>
      <c r="B14" s="222" t="s">
        <v>94</v>
      </c>
      <c r="C14" s="222"/>
      <c r="D14" s="222"/>
      <c r="E14" s="222"/>
      <c r="F14" s="204">
        <v>0</v>
      </c>
      <c r="G14" s="224">
        <v>0</v>
      </c>
      <c r="H14" s="224"/>
      <c r="I14" s="224">
        <v>0</v>
      </c>
      <c r="J14" s="224"/>
    </row>
    <row r="15" spans="1:11" ht="30" customHeight="1">
      <c r="A15" s="202"/>
      <c r="B15" s="222" t="s">
        <v>95</v>
      </c>
      <c r="C15" s="222"/>
      <c r="D15" s="222"/>
      <c r="E15" s="222"/>
      <c r="F15" s="204">
        <v>0</v>
      </c>
      <c r="G15" s="223">
        <v>0</v>
      </c>
      <c r="H15" s="223"/>
      <c r="I15" s="223">
        <v>0</v>
      </c>
      <c r="J15" s="223"/>
    </row>
    <row r="16" spans="1:11" ht="30" customHeight="1">
      <c r="A16" s="202">
        <v>2</v>
      </c>
      <c r="B16" s="222" t="s">
        <v>96</v>
      </c>
      <c r="C16" s="222"/>
      <c r="D16" s="222"/>
      <c r="E16" s="222"/>
      <c r="F16" s="205">
        <v>-2.9</v>
      </c>
      <c r="G16" s="223">
        <v>-4.4000000000000004</v>
      </c>
      <c r="H16" s="223"/>
      <c r="I16" s="223">
        <v>-5.7</v>
      </c>
      <c r="J16" s="223"/>
    </row>
    <row r="17" spans="1:10" ht="14.25" customHeight="1">
      <c r="A17" s="202"/>
      <c r="B17" s="222" t="s">
        <v>94</v>
      </c>
      <c r="C17" s="222"/>
      <c r="D17" s="222"/>
      <c r="E17" s="222"/>
      <c r="F17" s="204">
        <v>0</v>
      </c>
      <c r="G17" s="223">
        <v>0</v>
      </c>
      <c r="H17" s="223"/>
      <c r="I17" s="223">
        <v>0</v>
      </c>
      <c r="J17" s="223"/>
    </row>
    <row r="18" spans="1:10" ht="30" customHeight="1">
      <c r="A18" s="202"/>
      <c r="B18" s="222" t="s">
        <v>95</v>
      </c>
      <c r="C18" s="222"/>
      <c r="D18" s="222"/>
      <c r="E18" s="222"/>
      <c r="F18" s="205">
        <v>-2.9</v>
      </c>
      <c r="G18" s="223">
        <v>-4.4000000000000004</v>
      </c>
      <c r="H18" s="223"/>
      <c r="I18" s="223">
        <v>-5.7</v>
      </c>
      <c r="J18" s="223"/>
    </row>
    <row r="19" spans="1:10" ht="12.75" customHeight="1">
      <c r="A19" s="206"/>
      <c r="B19" s="222" t="s">
        <v>189</v>
      </c>
      <c r="C19" s="222"/>
      <c r="D19" s="222"/>
      <c r="E19" s="222"/>
      <c r="F19" s="205">
        <v>-2.9</v>
      </c>
      <c r="G19" s="223">
        <v>-4.4000000000000004</v>
      </c>
      <c r="H19" s="223"/>
      <c r="I19" s="223">
        <v>-5.7</v>
      </c>
      <c r="J19" s="223"/>
    </row>
  </sheetData>
  <mergeCells count="36">
    <mergeCell ref="K8:K9"/>
    <mergeCell ref="A9:J9"/>
    <mergeCell ref="G1:J1"/>
    <mergeCell ref="K1:K2"/>
    <mergeCell ref="G2:J2"/>
    <mergeCell ref="E3:J3"/>
    <mergeCell ref="K3:K4"/>
    <mergeCell ref="B4:J4"/>
    <mergeCell ref="A11:A12"/>
    <mergeCell ref="B11:E12"/>
    <mergeCell ref="F11:J11"/>
    <mergeCell ref="G12:H12"/>
    <mergeCell ref="I12:J12"/>
    <mergeCell ref="E5:J5"/>
    <mergeCell ref="G6:J6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9:E19"/>
    <mergeCell ref="G19:H19"/>
    <mergeCell ref="I19:J19"/>
    <mergeCell ref="B17:E17"/>
    <mergeCell ref="G17:H17"/>
    <mergeCell ref="I17:J17"/>
    <mergeCell ref="B18:E18"/>
    <mergeCell ref="G18:H18"/>
    <mergeCell ref="I18:J18"/>
  </mergeCells>
  <phoneticPr fontId="0" type="noConversion"/>
  <pageMargins left="0.66944444444444395" right="0.43333333333333302" top="0.47222222222222199" bottom="0.98402777777777795" header="0.51180555555555496" footer="0.51180555555555496"/>
  <pageSetup paperSize="9" scale="7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</vt:i4>
      </vt:variant>
    </vt:vector>
  </HeadingPairs>
  <TitlesOfParts>
    <vt:vector size="23" baseType="lpstr">
      <vt:lpstr>Приложение 1 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'Приложение 3'!_ФильтрБазыДанных</vt:lpstr>
      <vt:lpstr>'Приложение 4'!_ФильтрБазыДанных</vt:lpstr>
      <vt:lpstr>'Приложение 2'!Excel_BuiltIn__FilterDatabase</vt:lpstr>
      <vt:lpstr>'Приложение 3'!Excel_BuiltIn__FilterDatabase</vt:lpstr>
      <vt:lpstr>'Приложение 4'!Excel_BuiltIn__FilterDatabase</vt:lpstr>
      <vt:lpstr>'Приложение 5'!Excel_BuiltIn__FilterDatabase</vt:lpstr>
      <vt:lpstr>'Приложение 6'!Заголовки_для_печати</vt:lpstr>
      <vt:lpstr>'Приложение 7'!Заголовки_для_печати</vt:lpstr>
      <vt:lpstr>'Приложение 1 '!Область_печати</vt:lpstr>
      <vt:lpstr>'Приложение 2'!Область_печати</vt:lpstr>
      <vt:lpstr>'Приложение 4'!Область_печати</vt:lpstr>
      <vt:lpstr>'Приложение 5'!Область_печати</vt:lpstr>
      <vt:lpstr>'Приложение 6'!Область_печати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Аверьянова</cp:lastModifiedBy>
  <cp:revision>1</cp:revision>
  <cp:lastPrinted>2022-01-12T08:47:35Z</cp:lastPrinted>
  <dcterms:created xsi:type="dcterms:W3CDTF">2022-01-11T08:16:28Z</dcterms:created>
  <dcterms:modified xsi:type="dcterms:W3CDTF">2022-12-23T08:13:32Z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